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80\zamówienia\2024\Apteka\ZP.220.19.24 Dostawa odczynników laboratoryjnych\Dla oferenta\"/>
    </mc:Choice>
  </mc:AlternateContent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H170" i="1" l="1"/>
  <c r="J157" i="1"/>
  <c r="J158" i="1"/>
  <c r="J159" i="1"/>
  <c r="J160" i="1"/>
  <c r="J161" i="1"/>
  <c r="J162" i="1"/>
  <c r="J163" i="1"/>
  <c r="J164" i="1"/>
  <c r="J165" i="1"/>
  <c r="J166" i="1"/>
  <c r="J167" i="1"/>
  <c r="H157" i="1"/>
  <c r="K157" i="1" s="1"/>
  <c r="H158" i="1"/>
  <c r="K158" i="1" s="1"/>
  <c r="H159" i="1"/>
  <c r="K159" i="1" s="1"/>
  <c r="H160" i="1"/>
  <c r="K160" i="1" s="1"/>
  <c r="H161" i="1"/>
  <c r="K161" i="1" s="1"/>
  <c r="H162" i="1"/>
  <c r="K162" i="1" s="1"/>
  <c r="H163" i="1"/>
  <c r="K163" i="1" s="1"/>
  <c r="H164" i="1"/>
  <c r="K164" i="1" s="1"/>
  <c r="H165" i="1"/>
  <c r="K165" i="1" s="1"/>
  <c r="H166" i="1"/>
  <c r="K166" i="1" s="1"/>
  <c r="H167" i="1"/>
  <c r="H168" i="1" s="1"/>
  <c r="H171" i="1" s="1"/>
  <c r="J156" i="1"/>
  <c r="H156" i="1"/>
  <c r="K156" i="1" s="1"/>
  <c r="J97" i="1"/>
  <c r="J131" i="1"/>
  <c r="J130" i="1"/>
  <c r="J129" i="1"/>
  <c r="J128" i="1"/>
  <c r="J127" i="1"/>
  <c r="J123" i="1"/>
  <c r="J116" i="1"/>
  <c r="J115" i="1"/>
  <c r="J114" i="1"/>
  <c r="J113" i="1"/>
  <c r="J112" i="1"/>
  <c r="J111" i="1"/>
  <c r="J110" i="1"/>
  <c r="J109" i="1"/>
  <c r="J107" i="1"/>
  <c r="J106" i="1"/>
  <c r="J126" i="1"/>
  <c r="J125" i="1"/>
  <c r="J124" i="1"/>
  <c r="J122" i="1"/>
  <c r="J121" i="1"/>
  <c r="J120" i="1"/>
  <c r="J119" i="1"/>
  <c r="J118" i="1"/>
  <c r="J117" i="1"/>
  <c r="J108" i="1"/>
  <c r="H131" i="1"/>
  <c r="K131" i="1" s="1"/>
  <c r="H130" i="1"/>
  <c r="K130" i="1" s="1"/>
  <c r="H129" i="1"/>
  <c r="K129" i="1" s="1"/>
  <c r="H128" i="1"/>
  <c r="K128" i="1" s="1"/>
  <c r="H127" i="1"/>
  <c r="K127" i="1" s="1"/>
  <c r="H126" i="1"/>
  <c r="K126" i="1" s="1"/>
  <c r="H125" i="1"/>
  <c r="K125" i="1" s="1"/>
  <c r="H124" i="1"/>
  <c r="K124" i="1" s="1"/>
  <c r="H123" i="1"/>
  <c r="K123" i="1" s="1"/>
  <c r="H122" i="1"/>
  <c r="K122" i="1" s="1"/>
  <c r="H121" i="1"/>
  <c r="K121" i="1" s="1"/>
  <c r="H120" i="1"/>
  <c r="K120" i="1" s="1"/>
  <c r="H119" i="1"/>
  <c r="K119" i="1" s="1"/>
  <c r="H118" i="1"/>
  <c r="K118" i="1" s="1"/>
  <c r="H117" i="1"/>
  <c r="K117" i="1" s="1"/>
  <c r="H116" i="1"/>
  <c r="K116" i="1" s="1"/>
  <c r="H115" i="1"/>
  <c r="K115" i="1" s="1"/>
  <c r="H114" i="1"/>
  <c r="K114" i="1" s="1"/>
  <c r="H113" i="1"/>
  <c r="K113" i="1" s="1"/>
  <c r="H112" i="1"/>
  <c r="K112" i="1" s="1"/>
  <c r="H111" i="1"/>
  <c r="K111" i="1" s="1"/>
  <c r="H110" i="1"/>
  <c r="K110" i="1" s="1"/>
  <c r="H109" i="1"/>
  <c r="K109" i="1" s="1"/>
  <c r="H108" i="1"/>
  <c r="K108" i="1" s="1"/>
  <c r="H107" i="1"/>
  <c r="K107" i="1" s="1"/>
  <c r="H106" i="1"/>
  <c r="K106" i="1" s="1"/>
  <c r="J66" i="1"/>
  <c r="K65" i="1"/>
  <c r="J65" i="1"/>
  <c r="J46" i="1"/>
  <c r="J45" i="1"/>
  <c r="H66" i="1"/>
  <c r="K66" i="1" s="1"/>
  <c r="H67" i="1"/>
  <c r="H65" i="1"/>
  <c r="J41" i="1"/>
  <c r="J42" i="1"/>
  <c r="J43" i="1"/>
  <c r="J44" i="1"/>
  <c r="J47" i="1"/>
  <c r="J48" i="1"/>
  <c r="H41" i="1"/>
  <c r="K41" i="1" s="1"/>
  <c r="H42" i="1"/>
  <c r="K42" i="1" s="1"/>
  <c r="H43" i="1"/>
  <c r="K43" i="1" s="1"/>
  <c r="H44" i="1"/>
  <c r="K44" i="1" s="1"/>
  <c r="H45" i="1"/>
  <c r="K45" i="1" s="1"/>
  <c r="H46" i="1"/>
  <c r="K46" i="1" s="1"/>
  <c r="H47" i="1"/>
  <c r="K47" i="1" s="1"/>
  <c r="H48" i="1"/>
  <c r="K48" i="1" s="1"/>
  <c r="H27" i="1"/>
  <c r="H26" i="1"/>
  <c r="K26" i="1" s="1"/>
  <c r="J27" i="1"/>
  <c r="J26" i="1"/>
  <c r="K4" i="1"/>
  <c r="J5" i="1"/>
  <c r="K5" i="1" s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4" i="1"/>
  <c r="H5" i="1"/>
  <c r="H6" i="1"/>
  <c r="H7" i="1"/>
  <c r="H8" i="1"/>
  <c r="H9" i="1"/>
  <c r="H10" i="1"/>
  <c r="H11" i="1"/>
  <c r="H12" i="1"/>
  <c r="H13" i="1"/>
  <c r="H14" i="1"/>
  <c r="H15" i="1"/>
  <c r="H16" i="1"/>
  <c r="H4" i="1"/>
  <c r="K167" i="1" l="1"/>
  <c r="K168" i="1" s="1"/>
  <c r="K171" i="1" s="1"/>
  <c r="H17" i="1" l="1"/>
  <c r="K17" i="1"/>
  <c r="H28" i="1" l="1"/>
  <c r="K27" i="1"/>
  <c r="K28" i="1" s="1"/>
  <c r="J40" i="1"/>
  <c r="H40" i="1"/>
  <c r="K40" i="1" s="1"/>
  <c r="K49" i="1" s="1"/>
  <c r="H49" i="1"/>
  <c r="H68" i="1"/>
  <c r="J67" i="1"/>
  <c r="K67" i="1"/>
  <c r="K68" i="1" s="1"/>
  <c r="H102" i="1"/>
  <c r="K102" i="1" s="1"/>
  <c r="J104" i="1"/>
  <c r="H104" i="1"/>
  <c r="K104" i="1" s="1"/>
  <c r="J102" i="1"/>
  <c r="H100" i="1"/>
  <c r="K100" i="1" s="1"/>
  <c r="J101" i="1"/>
  <c r="H101" i="1"/>
  <c r="K101" i="1" s="1"/>
  <c r="J100" i="1"/>
  <c r="H99" i="1"/>
  <c r="K99" i="1" s="1"/>
  <c r="J103" i="1"/>
  <c r="H103" i="1"/>
  <c r="K103" i="1"/>
  <c r="J105" i="1"/>
  <c r="H105" i="1"/>
  <c r="K105" i="1" s="1"/>
  <c r="J99" i="1"/>
  <c r="H98" i="1"/>
  <c r="K98" i="1" s="1"/>
  <c r="J98" i="1"/>
  <c r="H97" i="1"/>
  <c r="H132" i="1" l="1"/>
  <c r="K97" i="1"/>
  <c r="K132" i="1" s="1"/>
</calcChain>
</file>

<file path=xl/sharedStrings.xml><?xml version="1.0" encoding="utf-8"?>
<sst xmlns="http://schemas.openxmlformats.org/spreadsheetml/2006/main" count="406" uniqueCount="173">
  <si>
    <t>Wyrób medyczny</t>
  </si>
  <si>
    <t>x</t>
  </si>
  <si>
    <t>24 miesiące</t>
  </si>
  <si>
    <t>500ml</t>
  </si>
  <si>
    <t>Opis przedmiotu zamówienia</t>
  </si>
  <si>
    <t>Wielkość opakowania</t>
  </si>
  <si>
    <t>Zadanie nr 1</t>
  </si>
  <si>
    <t>CPV: 33 69 65 00-0 Odczynniki laboratoryjne</t>
  </si>
  <si>
    <t>Zadanie nr 2</t>
  </si>
  <si>
    <t>VAT</t>
  </si>
  <si>
    <t>Zadanie nr 3</t>
  </si>
  <si>
    <t>Zadanie nr 4</t>
  </si>
  <si>
    <t>Zadanie nr 5</t>
  </si>
  <si>
    <t>Lp.</t>
  </si>
  <si>
    <t>Rodzaj oznaczenia</t>
  </si>
  <si>
    <t>Ilość opakowań</t>
  </si>
  <si>
    <t>Cena  jedn. netto</t>
  </si>
  <si>
    <t>VAT  w %</t>
  </si>
  <si>
    <t>Cena  jedn. brutto</t>
  </si>
  <si>
    <t>Wartość brutto  
(Wartość netto                           + podatek VAT)</t>
  </si>
  <si>
    <t>-1-</t>
  </si>
  <si>
    <t>-2-</t>
  </si>
  <si>
    <t>-3-</t>
  </si>
  <si>
    <t>-4-</t>
  </si>
  <si>
    <t>-5-</t>
  </si>
  <si>
    <t>-6-</t>
  </si>
  <si>
    <t>-7-</t>
  </si>
  <si>
    <t>-8-</t>
  </si>
  <si>
    <t>X</t>
  </si>
  <si>
    <t>Producent</t>
  </si>
  <si>
    <t>24 miesiace</t>
  </si>
  <si>
    <t>Zestawy odczynników diagnostycznych do oceny materiału cytologicznego i histopatologicznego na potrzeby Zakładu Patomorfologii</t>
  </si>
  <si>
    <t>Zestaw do wykrywania mucyn kwaśnych i neutralnych oraz węglowodanów w wycinkach tkankowych typu Alcian Blue pH 2,5 P.A.S.</t>
  </si>
  <si>
    <t xml:space="preserve">Zestaw Ziehla-Nielsena do wykrywania obecności prątków chorobotwórczych (głównie prątków Kocha), w preparatach histologicznych, rozmazach plwociny i wymazach hodowlanych. </t>
  </si>
  <si>
    <t>EA 50 do Papanicolau</t>
  </si>
  <si>
    <t>1000 ml</t>
  </si>
  <si>
    <t>Orange G6 do Papanicolau</t>
  </si>
  <si>
    <t>500 ml</t>
  </si>
  <si>
    <t>Hematoksylina Harris'a o wysokim stężeniu barwnika</t>
  </si>
  <si>
    <t>Hematoksylina Mayer'a o średnim stężeniu barwnika</t>
  </si>
  <si>
    <t>Eozyna roztwór wodny 1%</t>
  </si>
  <si>
    <t>Środek przeznaczony do szybkiego i łatwego usuwania parafiny z mikrotomów i innych urządzeń histologicznych</t>
  </si>
  <si>
    <t>100 ml</t>
  </si>
  <si>
    <t>RAZEM:</t>
  </si>
  <si>
    <t>Wymogiem Zamawiającego jest złożenie oferty na odczynniki do diagnostyki in-vitro.</t>
  </si>
  <si>
    <t>Long Giemsa acc. Lennert - zestaw pozwalający na wyróżnienia pasożytów krwi, komórek tucznych i riketsji</t>
  </si>
  <si>
    <t>System preparaowania komórek Cytoblock, Rgt Replcmts</t>
  </si>
  <si>
    <t>11 ml</t>
  </si>
  <si>
    <t xml:space="preserve">Wartość netto                           </t>
  </si>
  <si>
    <t>Nazwa produktu/numer katalogowy</t>
  </si>
  <si>
    <t>Czerwień Kongo szybki zestaw do wykrywania amyloidu</t>
  </si>
  <si>
    <t>Mucicarmine ACC MAYER zestaw do wykrywania mukopolisacharydów o charkaterze nabłonkowym (mucyny)</t>
  </si>
  <si>
    <t>PAS (Periodic Acid Schiff) ACC. HOTCHKISS-MCMANUS zestaw do wykrywania glikogenu oraz glikobiałek</t>
  </si>
  <si>
    <t>Parafina do preparowania wycinków do badań histopatologicznych</t>
  </si>
  <si>
    <t>Parafina histopatologiczna do przepajania i zatapiania materiału metodami manualnymi oraz w urządzeniach zatapiających, wzbogacona o DMSO - dimetylosulfotlenek, temperatura topnienia 50-54° lub 56-58˚, mieszanka wysoce oczyszczonych parafin zapewniająca poprawne przenikanie i najlepszą jakość skrawków przy minimalnym nacisku krojenia, nadająca kruchym i trudnym do przecięcia tkankom wysoką elastyczność; produkowana w postaci łusek lub granulek, gotowa do użycia, nie wymagająca plastifikatorów</t>
  </si>
  <si>
    <t>Parafina histopatologiczna do przepajania i zatapiania materiału metodami manualnymi oraz w urządzeniach zatapiających, bez zawartości DMSO, temperatura topnienia 50-54° lub 56-58˚, mieszanka wysoce oczyszczonych parafin zapewniająca poprawne przenikanie i najlepszą jakość skrawków przy minimalnym nacisku krojenia, nadająca kruchym i trudnym do przecięcia tkankom wysoką elastyczność; produkowana w postaci łusek lub granulek, gotowa do użycia, nie wymagająca plastifikatorów</t>
  </si>
  <si>
    <t>1 kg</t>
  </si>
  <si>
    <t>kanister 5 L</t>
  </si>
  <si>
    <t>Alkohol etylowy całkowicie skażony 99,9% kanister 5 litrów</t>
  </si>
  <si>
    <t>Alkohol etylowy czysty 99,8%                                      butelka 1 litr</t>
  </si>
  <si>
    <t>FORMALINA 10% BUFOROWANA                                           butelka 1 litr</t>
  </si>
  <si>
    <t>Ksylen cz.d.a. kanister 5 litrów</t>
  </si>
  <si>
    <t>Metanol cz.d.a. butelka 1 litr</t>
  </si>
  <si>
    <t>Aceton cz.d.a. kanister 5 litrów</t>
  </si>
  <si>
    <t>Kwas octowy lodowaty 99-100% butelka 1 litr</t>
  </si>
  <si>
    <t>butelka 1 L</t>
  </si>
  <si>
    <t>FORMALINA 10% BUFOROWANA                                           kanister 5 litrów</t>
  </si>
  <si>
    <t>Benzyna apteczna 760 g/l butelka 1 litr</t>
  </si>
  <si>
    <t>Odczynniki chemiczne klasy czystości cz.d.a. do badań laboratoryjnych oraz formalina buforowana do konserwacji wycinków do badań histopatologicznych</t>
  </si>
  <si>
    <t>Roztwór PBS wzbogacony jonami Ca2+ oraz Mg2+,                       butelka 100 ml</t>
  </si>
  <si>
    <t>butelka                       100 ml</t>
  </si>
  <si>
    <t>Gradisol L płyn do hodowli limfocytów, butelka 50 ml</t>
  </si>
  <si>
    <t>butelka 50 ml</t>
  </si>
  <si>
    <t>Płyn Hanksa, butelka 100 ml</t>
  </si>
  <si>
    <t>butelka                    100 ml</t>
  </si>
  <si>
    <t>PBS - roztwory soli fizjologicznej (0,9% chlorek sodu) buforowanej fosforanami oraz odczynniki laboratoryjne</t>
  </si>
  <si>
    <t>Nr katalogowy</t>
  </si>
  <si>
    <t>Cena netto</t>
  </si>
  <si>
    <t xml:space="preserve">Wartość netto           </t>
  </si>
  <si>
    <t>VAT w %</t>
  </si>
  <si>
    <t>Cena brutto</t>
  </si>
  <si>
    <t xml:space="preserve">Wartość brutto  </t>
  </si>
  <si>
    <t>-9-</t>
  </si>
  <si>
    <t>-10-</t>
  </si>
  <si>
    <t>-11-</t>
  </si>
  <si>
    <t>HLA Ready Gene B27</t>
  </si>
  <si>
    <t>96 testów</t>
  </si>
  <si>
    <t>tak</t>
  </si>
  <si>
    <t>HLA Ready Gene A 40</t>
  </si>
  <si>
    <t>40 testów</t>
  </si>
  <si>
    <t>HLA Ready Gene B  20</t>
  </si>
  <si>
    <t>20 testów</t>
  </si>
  <si>
    <t>HLA Ready Gene C 40</t>
  </si>
  <si>
    <t>HLA Ready Gene DR 40</t>
  </si>
  <si>
    <t>HLA Ready Gene DQ</t>
  </si>
  <si>
    <t>48 testów</t>
  </si>
  <si>
    <t>HLA Ready Gene ABC+ Taq polimeraza</t>
  </si>
  <si>
    <t>10 testów</t>
  </si>
  <si>
    <t>HLA Ready Gene ABDR+ Taq polimeraza</t>
  </si>
  <si>
    <t>HLA Ready Gene DPDQDR+ Taq polimeraza</t>
  </si>
  <si>
    <t>TBE bufor 5x stężony</t>
  </si>
  <si>
    <t>nie</t>
  </si>
  <si>
    <t>Komplement króliczy liofilizowany</t>
  </si>
  <si>
    <t>5 x 1 ml</t>
  </si>
  <si>
    <t>Szkiełka nakrywkowe</t>
  </si>
  <si>
    <t>2 x 50 sztuk</t>
  </si>
  <si>
    <t>Axi Taq polimeraza 5 U/ul</t>
  </si>
  <si>
    <t>4 x 250 U</t>
  </si>
  <si>
    <t>Płytki Terasaki 10 x 60</t>
  </si>
  <si>
    <t>270 sztuk</t>
  </si>
  <si>
    <t>Lymphofix</t>
  </si>
  <si>
    <t>GenLadder 50s</t>
  </si>
  <si>
    <t>CAP-stripes</t>
  </si>
  <si>
    <t>12 x 8 sztuk</t>
  </si>
  <si>
    <t>PCR buffer for HLA-SSP</t>
  </si>
  <si>
    <t>1 x 500 µl</t>
  </si>
  <si>
    <t>Ready Gene Wipe test</t>
  </si>
  <si>
    <t>64 testy</t>
  </si>
  <si>
    <t>Zadanie nr 6</t>
  </si>
  <si>
    <t>Dostawa testów alergologicznych wraz z dzierżawą aparatu</t>
  </si>
  <si>
    <t>Panel oddechowy nr 1 zawierający 10 alergenów z uwzględnieniem w składzie: Pyłek olszyny szarej, Pyłek dębu, Pyłek oliwki, Pyłek tymotki łąkowej, Pyłek żyta, Pyłek ambrozji, Pyłek bylicy, Pyłek babki lancetowatej, Pyłek leszczyny,Pyłek brzozy</t>
  </si>
  <si>
    <t>Panel oddechowy nr 3 zawierający 10 alergenów z uwzględnieniem w składzie: Pyłki 6 traw-mix3 Pyłek żyta, Pyłek bylicy,Pyłek brzozy, D.pteronyssinus, D.farinae, Naskórek psa, Naskórek kota, Pióra-mix7, Pleśnie-mix5</t>
  </si>
  <si>
    <t>Panel egema zawierający 10 alergenów z uwzględnieniem w składzie:  D.pteronyssinus, Naskórek psa, Naskórek kota, Białko jaja kurzego, Dorsz, Soja, Kakao, Orzech laskowy, Orzech ziemny, Lateks</t>
  </si>
  <si>
    <t>Panel pokarmowy nr 3 zawierający 10 alergenów z uwzględnieniem w składzie: Ryż, Kakao, Mąka-mix1, Mleko krowie, Białko jaja kurzego, Żółtko jaja kurzego, Kazeina, Marchew, Jabłko, Soja</t>
  </si>
  <si>
    <t>Panel pokarmowy nr 4 zawierający 10 alergenów z uwzględnieniem w składzie: Orzech ziemny, Sezam, Wieprzowina, Kurczak, Wołowina, Dorsz, Owoce cytrusowe-mix2, Seler, Brzoskwinia, Pomidor</t>
  </si>
  <si>
    <t>Panel molekularny Rek. Jady owadów zawierający alergeny: Pszczoła (rApi m1, fosfolipaza A2, rApi m10, ikarapina var. 2); Osa (rVes v1, fosfolipaza A1, rVes v5, antygen 5); Szerszeń</t>
  </si>
  <si>
    <t>Panel molekularny Komponenty jaja kurzego zawierający alergeny: Białko jaja kurzego, Żółtko jaja kurzego, Gal d1-owomukoid, Gal d2- owoalbumina. Gal d3-konalbumina, Gal d4-lizozym</t>
  </si>
  <si>
    <t>Panel molekularny Roztocza zawierający alergeny: D.pteronyssinus, D.farinae, rDerp1 proteaza cysteinowa, rDer p 2roztocze Gr2, NPC2, rDerp10 tropomiozyny, rDer p23 roztocze Gr.23</t>
  </si>
  <si>
    <t>Panel molekularny Pyłki zawierający alergeny: Pyłek tymotki łąkowej: rPhl p 1 trawy Gr.1, ekspansyna, rPhl p5 trawy Gr.5, rPhl p7, polkalcyna, rPhl p12, profilina, Pyłek brzozy: rBet v 1, PR 10, rBet v 2, profilina, Pyłek bylicy: rArt v1, defensyna roslinna</t>
  </si>
  <si>
    <t>Panel molekularny Mleko+gluten zawierający alergeny: Mleko krowie: Bos d4 α-laktoalbumina, Bos d5 β-laktoglobulina, Bos d8 kazeina, Bos d6 (BSA) surowicza albumina wołowa, Gluten</t>
  </si>
  <si>
    <t>Panel molekularny Rekombinanty orzecha zawierający alergeny: Orzech ziemny: rAra h1- 7s wicylina, rAra h2- 2s albumina, rAra h3- 11s globulina, rAra h6- 2s albumina, rAra h8- PR 10, rAra h9- LTP</t>
  </si>
  <si>
    <t>Panel molekularny Rekombinanty pleśnie zawierający alergeny: Aspergillus fumigatus: rAsp f1- rodzina mitogiliny, rAsp f3- Białko peroksysomalne, rAsp f4- nieznana, rAsp f6- MnSOD; Alternaria alternata: rAlt a1- Grupa Alt a1; Cladosporium herbarum; Penicillium notatum</t>
  </si>
  <si>
    <t>Dzierżawa aparatu do wykonywania testów alergologicznych opisanych w pozycjach 1-12</t>
  </si>
  <si>
    <t>Ilość urządzeń</t>
  </si>
  <si>
    <t>Nazwa urządzenia/                       Producent</t>
  </si>
  <si>
    <t>Koszt NETTO dzierżawy urządzenia za okres 24 miesięcy</t>
  </si>
  <si>
    <t>Koszt BRUTTO dzierżawy urządzenia za okres 24 miesięcy</t>
  </si>
  <si>
    <t>łączna wartość testów</t>
  </si>
  <si>
    <t>Łączna wartość zadania (suma kosztów dostawy testów i dzierżawy aparatu)</t>
  </si>
  <si>
    <t>24 testy</t>
  </si>
  <si>
    <t>12 testów</t>
  </si>
  <si>
    <t>Dostawa odczynników do typowania antygenów zgodności tkankowej na potrzeby Pracowni HLA</t>
  </si>
  <si>
    <t>KIR Ready Gene</t>
  </si>
  <si>
    <t>16 testów</t>
  </si>
  <si>
    <t>500 ul</t>
  </si>
  <si>
    <t>HLA A SSO z polimerazą</t>
  </si>
  <si>
    <t>50 testów</t>
  </si>
  <si>
    <t>HLA B SSO z polimerazą</t>
  </si>
  <si>
    <t>HLA C SSO z polimerazą</t>
  </si>
  <si>
    <t>HLA DRB1 SSO z polimerazą</t>
  </si>
  <si>
    <t>HLA DQA/B SSO z polimerazą</t>
  </si>
  <si>
    <t>HLA DPA/B SSO z polimerazą</t>
  </si>
  <si>
    <t>Streptavidyna/PE</t>
  </si>
  <si>
    <t>100 testów</t>
  </si>
  <si>
    <t>Sheat Fluid Plus</t>
  </si>
  <si>
    <t>20 l</t>
  </si>
  <si>
    <t>Calibration Kit</t>
  </si>
  <si>
    <t>25 testów</t>
  </si>
  <si>
    <t>Verification Kit</t>
  </si>
  <si>
    <t>Płytka Costar</t>
  </si>
  <si>
    <t>25 szt.</t>
  </si>
  <si>
    <t>Folia Corning</t>
  </si>
  <si>
    <t>100 szt.</t>
  </si>
  <si>
    <t>PCR plates 0,2 ml</t>
  </si>
  <si>
    <t>Caps for PCR plates 0,2 ml</t>
  </si>
  <si>
    <t>250 szt.</t>
  </si>
  <si>
    <t>Nuclease Free Water</t>
  </si>
  <si>
    <t>20 ml</t>
  </si>
  <si>
    <t>Podsumowanie  (łączna wartość pozycji 1 - 34)</t>
  </si>
  <si>
    <t>Wymogiem Zamawiającego jest zaoferowanie w poz. 1-9,12,21-26, 28-30 odczynników do diagnostyki in vitro z certyfikatem CE-IVD</t>
  </si>
  <si>
    <t>…………………              ………………...</t>
  </si>
  <si>
    <t>………………………………</t>
  </si>
  <si>
    <t>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</si>
</sst>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#,##0.00\ &quot;zł&quot;"/>
    <numFmt numFmtId="165" formatCode="[$-415]General"/>
    <numFmt numFmtId="166" formatCode="_-* #,##0.00\ &quot;€&quot;_-;\-* #,##0.00\ &quot;€&quot;_-;_-* &quot;-&quot;??\ &quot;€&quot;_-;_-@_-"/>
  </numFmts>
  <fonts count="20">
    <font>
      <sz val="11"/>
      <color theme="1"/>
      <name val="Calibri"/>
      <family val="2"/>
      <charset val="238"/>
      <scheme val="minor"/>
    </font>
    <font>
      <sz val="8.25"/>
      <color indexed="8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8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165" fontId="5" fillId="0" borderId="0"/>
    <xf numFmtId="166" fontId="6" fillId="0" borderId="0" applyFont="0" applyFill="0" applyBorder="0" applyAlignment="0" applyProtection="0"/>
    <xf numFmtId="0" fontId="9" fillId="0" borderId="0"/>
    <xf numFmtId="0" fontId="3" fillId="0" borderId="0"/>
    <xf numFmtId="0" fontId="15" fillId="0" borderId="0"/>
    <xf numFmtId="0" fontId="15" fillId="0" borderId="0"/>
    <xf numFmtId="0" fontId="15" fillId="0" borderId="0"/>
  </cellStyleXfs>
  <cellXfs count="109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2" fontId="4" fillId="0" borderId="0" xfId="0" applyNumberFormat="1" applyFont="1"/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2" fontId="4" fillId="0" borderId="0" xfId="0" applyNumberFormat="1" applyFont="1"/>
    <xf numFmtId="0" fontId="10" fillId="0" borderId="0" xfId="0" applyFont="1" applyFill="1"/>
    <xf numFmtId="0" fontId="10" fillId="0" borderId="0" xfId="0" applyFont="1" applyFill="1" applyAlignment="1">
      <alignment vertical="center"/>
    </xf>
    <xf numFmtId="0" fontId="11" fillId="0" borderId="3" xfId="4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horizontal="center" vertical="center" wrapText="1"/>
    </xf>
    <xf numFmtId="0" fontId="10" fillId="0" borderId="1" xfId="4" applyNumberFormat="1" applyFont="1" applyBorder="1" applyAlignment="1">
      <alignment horizontal="center" vertical="center" wrapText="1"/>
    </xf>
    <xf numFmtId="164" fontId="10" fillId="0" borderId="3" xfId="4" applyNumberFormat="1" applyFont="1" applyBorder="1" applyAlignment="1">
      <alignment horizontal="center" vertical="center"/>
    </xf>
    <xf numFmtId="44" fontId="10" fillId="0" borderId="3" xfId="0" applyNumberFormat="1" applyFont="1" applyBorder="1" applyAlignment="1">
      <alignment vertical="center"/>
    </xf>
    <xf numFmtId="164" fontId="10" fillId="0" borderId="3" xfId="4" applyNumberFormat="1" applyFont="1" applyFill="1" applyBorder="1" applyAlignment="1">
      <alignment horizontal="center" vertical="center" wrapText="1"/>
    </xf>
    <xf numFmtId="44" fontId="10" fillId="0" borderId="3" xfId="4" applyNumberFormat="1" applyFont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4" fontId="11" fillId="0" borderId="4" xfId="5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2" xfId="4" applyFont="1" applyFill="1" applyBorder="1" applyAlignment="1">
      <alignment horizontal="center" vertical="center"/>
    </xf>
    <xf numFmtId="0" fontId="10" fillId="0" borderId="12" xfId="4" applyFont="1" applyFill="1" applyBorder="1" applyAlignment="1">
      <alignment horizontal="center" vertical="center" wrapText="1"/>
    </xf>
    <xf numFmtId="164" fontId="10" fillId="0" borderId="12" xfId="4" applyNumberFormat="1" applyFont="1" applyFill="1" applyBorder="1" applyAlignment="1">
      <alignment horizontal="center" vertical="center" wrapText="1"/>
    </xf>
    <xf numFmtId="44" fontId="10" fillId="0" borderId="12" xfId="4" applyNumberFormat="1" applyFont="1" applyBorder="1" applyAlignment="1">
      <alignment horizontal="center" vertical="center"/>
    </xf>
    <xf numFmtId="164" fontId="18" fillId="0" borderId="12" xfId="5" applyNumberFormat="1" applyFont="1" applyBorder="1" applyAlignment="1">
      <alignment horizontal="center" vertical="center"/>
    </xf>
    <xf numFmtId="44" fontId="8" fillId="0" borderId="12" xfId="5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12" xfId="4" applyNumberFormat="1" applyFont="1" applyBorder="1" applyAlignment="1">
      <alignment horizontal="center" vertical="center" wrapText="1"/>
    </xf>
    <xf numFmtId="44" fontId="11" fillId="0" borderId="12" xfId="0" applyNumberFormat="1" applyFont="1" applyBorder="1" applyAlignment="1">
      <alignment vertical="center"/>
    </xf>
    <xf numFmtId="44" fontId="11" fillId="0" borderId="12" xfId="4" applyNumberFormat="1" applyFont="1" applyBorder="1" applyAlignment="1">
      <alignment horizontal="center" vertical="center"/>
    </xf>
    <xf numFmtId="0" fontId="10" fillId="0" borderId="12" xfId="4" applyNumberFormat="1" applyFont="1" applyBorder="1" applyAlignment="1">
      <alignment horizontal="center" vertical="center"/>
    </xf>
    <xf numFmtId="44" fontId="11" fillId="0" borderId="12" xfId="4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/>
    <xf numFmtId="0" fontId="8" fillId="2" borderId="12" xfId="5" applyFont="1" applyFill="1" applyBorder="1" applyAlignment="1">
      <alignment horizontal="center" vertical="center"/>
    </xf>
    <xf numFmtId="0" fontId="18" fillId="0" borderId="12" xfId="5" applyFont="1" applyBorder="1" applyAlignment="1">
      <alignment horizontal="left" vertical="center" wrapText="1"/>
    </xf>
    <xf numFmtId="0" fontId="18" fillId="0" borderId="12" xfId="5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8" fillId="0" borderId="12" xfId="5" applyFont="1" applyBorder="1" applyAlignment="1">
      <alignment vertical="center" wrapText="1"/>
    </xf>
    <xf numFmtId="164" fontId="8" fillId="0" borderId="2" xfId="5" applyNumberFormat="1" applyFont="1" applyBorder="1" applyAlignment="1">
      <alignment horizontal="center" vertical="center" wrapText="1"/>
    </xf>
    <xf numFmtId="0" fontId="8" fillId="0" borderId="2" xfId="5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3" borderId="12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 wrapText="1"/>
    </xf>
    <xf numFmtId="0" fontId="18" fillId="4" borderId="12" xfId="0" quotePrefix="1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vertical="center"/>
    </xf>
    <xf numFmtId="0" fontId="8" fillId="4" borderId="12" xfId="5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3" xfId="4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1" xfId="4" applyFont="1" applyFill="1" applyBorder="1" applyAlignment="1">
      <alignment horizontal="center" vertical="center"/>
    </xf>
    <xf numFmtId="0" fontId="11" fillId="0" borderId="5" xfId="4" applyFont="1" applyFill="1" applyBorder="1" applyAlignment="1">
      <alignment horizontal="center" vertical="center"/>
    </xf>
    <xf numFmtId="0" fontId="11" fillId="0" borderId="4" xfId="4" applyFont="1" applyFill="1" applyBorder="1" applyAlignment="1">
      <alignment horizontal="center" vertical="center"/>
    </xf>
    <xf numFmtId="0" fontId="12" fillId="0" borderId="11" xfId="5" applyFont="1" applyBorder="1" applyAlignment="1">
      <alignment horizontal="center" vertical="center"/>
    </xf>
    <xf numFmtId="0" fontId="12" fillId="0" borderId="5" xfId="5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8" fillId="0" borderId="11" xfId="5" applyFont="1" applyBorder="1" applyAlignment="1">
      <alignment horizontal="center" vertical="center"/>
    </xf>
    <xf numFmtId="0" fontId="8" fillId="0" borderId="5" xfId="5" applyFont="1" applyBorder="1" applyAlignment="1">
      <alignment horizontal="center" vertical="center"/>
    </xf>
    <xf numFmtId="0" fontId="8" fillId="0" borderId="6" xfId="5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2" borderId="14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5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1" fillId="0" borderId="9" xfId="4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5" borderId="3" xfId="4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2" xfId="4" applyFont="1" applyFill="1" applyBorder="1" applyAlignment="1">
      <alignment horizontal="center" vertical="center" wrapText="1"/>
    </xf>
    <xf numFmtId="0" fontId="10" fillId="5" borderId="12" xfId="4" applyNumberFormat="1" applyFont="1" applyFill="1" applyBorder="1" applyAlignment="1">
      <alignment horizontal="center" vertical="center" wrapText="1"/>
    </xf>
    <xf numFmtId="164" fontId="10" fillId="5" borderId="12" xfId="4" applyNumberFormat="1" applyFont="1" applyFill="1" applyBorder="1" applyAlignment="1">
      <alignment horizontal="center" vertical="center"/>
    </xf>
    <xf numFmtId="164" fontId="10" fillId="5" borderId="12" xfId="4" applyNumberFormat="1" applyFont="1" applyFill="1" applyBorder="1" applyAlignment="1">
      <alignment horizontal="center" vertical="center" wrapText="1"/>
    </xf>
    <xf numFmtId="44" fontId="10" fillId="5" borderId="12" xfId="4" applyNumberFormat="1" applyFont="1" applyFill="1" applyBorder="1" applyAlignment="1">
      <alignment horizontal="center" vertical="center"/>
    </xf>
    <xf numFmtId="44" fontId="11" fillId="6" borderId="12" xfId="4" applyNumberFormat="1" applyFont="1" applyFill="1" applyBorder="1" applyAlignment="1">
      <alignment horizontal="center" vertical="center" wrapText="1"/>
    </xf>
    <xf numFmtId="44" fontId="11" fillId="6" borderId="12" xfId="4" applyNumberFormat="1" applyFont="1" applyFill="1" applyBorder="1" applyAlignment="1">
      <alignment horizontal="center" vertical="center"/>
    </xf>
  </cellXfs>
  <cellStyles count="9">
    <cellStyle name="Euro" xfId="3"/>
    <cellStyle name="Excel Built-in Normal" xfId="2"/>
    <cellStyle name="Normalny" xfId="0" builtinId="0"/>
    <cellStyle name="Normalny 2" xfId="1"/>
    <cellStyle name="Normalny 3" xfId="6"/>
    <cellStyle name="Normalny 4" xfId="7"/>
    <cellStyle name="Normalny 5" xfId="8"/>
    <cellStyle name="Normalny 7" xfId="5"/>
    <cellStyle name="Normalny_Arkusz1" xfId="4"/>
  </cellStyles>
  <dxfs count="0"/>
  <tableStyles count="0" defaultTableStyle="TableStyleMedium2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1"/>
  <sheetViews>
    <sheetView tabSelected="1" view="pageLayout" topLeftCell="A165" zoomScaleNormal="100" workbookViewId="0">
      <selection activeCell="G176" sqref="G176"/>
    </sheetView>
  </sheetViews>
  <sheetFormatPr defaultRowHeight="15"/>
  <cols>
    <col min="1" max="1" width="3.7109375" style="6" customWidth="1"/>
    <col min="2" max="2" width="16.28515625" style="1" customWidth="1"/>
    <col min="3" max="3" width="24.28515625" style="1" customWidth="1"/>
    <col min="4" max="4" width="12.28515625" style="2" customWidth="1"/>
    <col min="5" max="5" width="10.140625" style="2" customWidth="1"/>
    <col min="6" max="6" width="11.5703125" style="3" customWidth="1"/>
    <col min="7" max="7" width="12.28515625" style="3" customWidth="1"/>
    <col min="8" max="8" width="13.140625" style="7" customWidth="1"/>
    <col min="9" max="9" width="6.5703125" style="2" customWidth="1"/>
    <col min="10" max="10" width="15.7109375" style="6" customWidth="1"/>
    <col min="11" max="11" width="12.85546875" style="2" customWidth="1"/>
    <col min="12" max="16384" width="9.140625" style="2"/>
  </cols>
  <sheetData>
    <row r="1" spans="1:19" s="20" customFormat="1" ht="24" customHeight="1">
      <c r="B1" s="70" t="s">
        <v>6</v>
      </c>
      <c r="C1" s="70"/>
      <c r="D1" s="70"/>
      <c r="F1" s="23" t="s">
        <v>30</v>
      </c>
      <c r="H1" s="71" t="s">
        <v>7</v>
      </c>
      <c r="I1" s="72"/>
      <c r="J1" s="72"/>
      <c r="K1" s="72"/>
    </row>
    <row r="2" spans="1:19" s="4" customFormat="1" ht="25.5" customHeight="1">
      <c r="A2" s="73" t="s">
        <v>31</v>
      </c>
      <c r="B2" s="74"/>
      <c r="C2" s="74"/>
      <c r="D2" s="74"/>
      <c r="E2" s="74"/>
      <c r="F2" s="74"/>
      <c r="G2" s="74"/>
      <c r="H2" s="74"/>
      <c r="I2" s="74"/>
      <c r="J2" s="74"/>
      <c r="K2" s="75"/>
    </row>
    <row r="3" spans="1:19" s="8" customFormat="1" ht="39" customHeight="1">
      <c r="A3" s="60" t="s">
        <v>13</v>
      </c>
      <c r="B3" s="63" t="s">
        <v>14</v>
      </c>
      <c r="C3" s="64"/>
      <c r="D3" s="60" t="s">
        <v>49</v>
      </c>
      <c r="E3" s="61" t="s">
        <v>5</v>
      </c>
      <c r="F3" s="60" t="s">
        <v>15</v>
      </c>
      <c r="G3" s="60" t="s">
        <v>16</v>
      </c>
      <c r="H3" s="60" t="s">
        <v>48</v>
      </c>
      <c r="I3" s="60" t="s">
        <v>17</v>
      </c>
      <c r="J3" s="60" t="s">
        <v>18</v>
      </c>
      <c r="K3" s="60" t="s">
        <v>19</v>
      </c>
      <c r="L3" s="9"/>
      <c r="M3" s="9"/>
      <c r="N3" s="9"/>
      <c r="O3" s="9"/>
      <c r="P3" s="9"/>
      <c r="Q3" s="9"/>
      <c r="R3" s="9"/>
      <c r="S3" s="9"/>
    </row>
    <row r="4" spans="1:19" s="4" customFormat="1" ht="49.5" customHeight="1">
      <c r="A4" s="10">
        <v>1</v>
      </c>
      <c r="B4" s="65" t="s">
        <v>32</v>
      </c>
      <c r="C4" s="66"/>
      <c r="D4" s="62" t="s">
        <v>170</v>
      </c>
      <c r="E4" s="12">
        <v>100</v>
      </c>
      <c r="F4" s="11">
        <v>4</v>
      </c>
      <c r="G4" s="13"/>
      <c r="H4" s="14">
        <f>F4*G4</f>
        <v>0</v>
      </c>
      <c r="I4" s="11">
        <v>8</v>
      </c>
      <c r="J4" s="15">
        <f>G4+G4*8%</f>
        <v>0</v>
      </c>
      <c r="K4" s="16">
        <f t="shared" ref="K4:K16" si="0">IF(F4="","",ROUND(F4*J4,2))</f>
        <v>0</v>
      </c>
    </row>
    <row r="5" spans="1:19" s="4" customFormat="1" ht="57.75" customHeight="1">
      <c r="A5" s="10">
        <v>2</v>
      </c>
      <c r="B5" s="67" t="s">
        <v>33</v>
      </c>
      <c r="C5" s="66"/>
      <c r="D5" s="62" t="s">
        <v>170</v>
      </c>
      <c r="E5" s="12">
        <v>100</v>
      </c>
      <c r="F5" s="11">
        <v>3</v>
      </c>
      <c r="G5" s="13"/>
      <c r="H5" s="14">
        <f t="shared" ref="H5:H16" si="1">F5*G5</f>
        <v>0</v>
      </c>
      <c r="I5" s="11">
        <v>8</v>
      </c>
      <c r="J5" s="15">
        <f t="shared" ref="J5:J16" si="2">G5+G5*8%</f>
        <v>0</v>
      </c>
      <c r="K5" s="16">
        <f t="shared" si="0"/>
        <v>0</v>
      </c>
    </row>
    <row r="6" spans="1:19" s="4" customFormat="1" ht="43.5" customHeight="1">
      <c r="A6" s="10">
        <v>3</v>
      </c>
      <c r="B6" s="65" t="s">
        <v>50</v>
      </c>
      <c r="C6" s="66"/>
      <c r="D6" s="62" t="s">
        <v>170</v>
      </c>
      <c r="E6" s="12">
        <v>100</v>
      </c>
      <c r="F6" s="11">
        <v>3</v>
      </c>
      <c r="G6" s="13"/>
      <c r="H6" s="14">
        <f t="shared" si="1"/>
        <v>0</v>
      </c>
      <c r="I6" s="11">
        <v>8</v>
      </c>
      <c r="J6" s="15">
        <f t="shared" si="2"/>
        <v>0</v>
      </c>
      <c r="K6" s="16">
        <f t="shared" si="0"/>
        <v>0</v>
      </c>
    </row>
    <row r="7" spans="1:19" s="4" customFormat="1" ht="43.5" customHeight="1">
      <c r="A7" s="10">
        <v>4</v>
      </c>
      <c r="B7" s="65" t="s">
        <v>51</v>
      </c>
      <c r="C7" s="66"/>
      <c r="D7" s="62" t="s">
        <v>170</v>
      </c>
      <c r="E7" s="12">
        <v>100</v>
      </c>
      <c r="F7" s="11">
        <v>2</v>
      </c>
      <c r="G7" s="13"/>
      <c r="H7" s="14">
        <f t="shared" si="1"/>
        <v>0</v>
      </c>
      <c r="I7" s="11">
        <v>8</v>
      </c>
      <c r="J7" s="15">
        <f t="shared" si="2"/>
        <v>0</v>
      </c>
      <c r="K7" s="16">
        <f t="shared" si="0"/>
        <v>0</v>
      </c>
    </row>
    <row r="8" spans="1:19" s="4" customFormat="1" ht="43.5" customHeight="1">
      <c r="A8" s="10">
        <v>5</v>
      </c>
      <c r="B8" s="65" t="s">
        <v>52</v>
      </c>
      <c r="C8" s="66"/>
      <c r="D8" s="62" t="s">
        <v>170</v>
      </c>
      <c r="E8" s="12">
        <v>100</v>
      </c>
      <c r="F8" s="11">
        <v>2</v>
      </c>
      <c r="G8" s="13"/>
      <c r="H8" s="14">
        <f t="shared" si="1"/>
        <v>0</v>
      </c>
      <c r="I8" s="11">
        <v>8</v>
      </c>
      <c r="J8" s="15">
        <f t="shared" si="2"/>
        <v>0</v>
      </c>
      <c r="K8" s="16">
        <f t="shared" si="0"/>
        <v>0</v>
      </c>
    </row>
    <row r="9" spans="1:19" s="4" customFormat="1" ht="43.5" customHeight="1">
      <c r="A9" s="10">
        <v>6</v>
      </c>
      <c r="B9" s="65" t="s">
        <v>45</v>
      </c>
      <c r="C9" s="66"/>
      <c r="D9" s="62" t="s">
        <v>170</v>
      </c>
      <c r="E9" s="12">
        <v>100</v>
      </c>
      <c r="F9" s="11">
        <v>2</v>
      </c>
      <c r="G9" s="13"/>
      <c r="H9" s="14">
        <f t="shared" si="1"/>
        <v>0</v>
      </c>
      <c r="I9" s="11">
        <v>8</v>
      </c>
      <c r="J9" s="15">
        <f t="shared" si="2"/>
        <v>0</v>
      </c>
      <c r="K9" s="16">
        <f t="shared" si="0"/>
        <v>0</v>
      </c>
    </row>
    <row r="10" spans="1:19" s="4" customFormat="1" ht="33" customHeight="1">
      <c r="A10" s="10">
        <v>7</v>
      </c>
      <c r="B10" s="67" t="s">
        <v>34</v>
      </c>
      <c r="C10" s="66"/>
      <c r="D10" s="62" t="s">
        <v>170</v>
      </c>
      <c r="E10" s="12" t="s">
        <v>35</v>
      </c>
      <c r="F10" s="11">
        <v>16</v>
      </c>
      <c r="G10" s="13"/>
      <c r="H10" s="14">
        <f t="shared" si="1"/>
        <v>0</v>
      </c>
      <c r="I10" s="11">
        <v>8</v>
      </c>
      <c r="J10" s="15">
        <f t="shared" si="2"/>
        <v>0</v>
      </c>
      <c r="K10" s="16">
        <f t="shared" si="0"/>
        <v>0</v>
      </c>
    </row>
    <row r="11" spans="1:19" s="4" customFormat="1" ht="31.5" customHeight="1">
      <c r="A11" s="10">
        <v>8</v>
      </c>
      <c r="B11" s="67" t="s">
        <v>36</v>
      </c>
      <c r="C11" s="66"/>
      <c r="D11" s="62" t="s">
        <v>170</v>
      </c>
      <c r="E11" s="12" t="s">
        <v>37</v>
      </c>
      <c r="F11" s="11">
        <v>5</v>
      </c>
      <c r="G11" s="13"/>
      <c r="H11" s="14">
        <f t="shared" si="1"/>
        <v>0</v>
      </c>
      <c r="I11" s="11">
        <v>8</v>
      </c>
      <c r="J11" s="15">
        <f t="shared" si="2"/>
        <v>0</v>
      </c>
      <c r="K11" s="16">
        <f t="shared" si="0"/>
        <v>0</v>
      </c>
    </row>
    <row r="12" spans="1:19" s="4" customFormat="1" ht="33" customHeight="1">
      <c r="A12" s="10">
        <v>9</v>
      </c>
      <c r="B12" s="67" t="s">
        <v>38</v>
      </c>
      <c r="C12" s="66"/>
      <c r="D12" s="62" t="s">
        <v>170</v>
      </c>
      <c r="E12" s="12" t="s">
        <v>35</v>
      </c>
      <c r="F12" s="11">
        <v>45</v>
      </c>
      <c r="G12" s="13"/>
      <c r="H12" s="14">
        <f t="shared" si="1"/>
        <v>0</v>
      </c>
      <c r="I12" s="11">
        <v>8</v>
      </c>
      <c r="J12" s="15">
        <f t="shared" si="2"/>
        <v>0</v>
      </c>
      <c r="K12" s="16">
        <f t="shared" si="0"/>
        <v>0</v>
      </c>
    </row>
    <row r="13" spans="1:19" s="4" customFormat="1" ht="33" customHeight="1">
      <c r="A13" s="10">
        <v>10</v>
      </c>
      <c r="B13" s="67" t="s">
        <v>39</v>
      </c>
      <c r="C13" s="66"/>
      <c r="D13" s="62" t="s">
        <v>170</v>
      </c>
      <c r="E13" s="12" t="s">
        <v>35</v>
      </c>
      <c r="F13" s="11">
        <v>35</v>
      </c>
      <c r="G13" s="13"/>
      <c r="H13" s="14">
        <f t="shared" si="1"/>
        <v>0</v>
      </c>
      <c r="I13" s="11">
        <v>8</v>
      </c>
      <c r="J13" s="15">
        <f t="shared" si="2"/>
        <v>0</v>
      </c>
      <c r="K13" s="16">
        <f t="shared" si="0"/>
        <v>0</v>
      </c>
    </row>
    <row r="14" spans="1:19" s="4" customFormat="1" ht="33" customHeight="1">
      <c r="A14" s="10">
        <v>11</v>
      </c>
      <c r="B14" s="67" t="s">
        <v>40</v>
      </c>
      <c r="C14" s="66"/>
      <c r="D14" s="62" t="s">
        <v>170</v>
      </c>
      <c r="E14" s="12" t="s">
        <v>35</v>
      </c>
      <c r="F14" s="11">
        <v>60</v>
      </c>
      <c r="G14" s="13"/>
      <c r="H14" s="14">
        <f t="shared" si="1"/>
        <v>0</v>
      </c>
      <c r="I14" s="11">
        <v>8</v>
      </c>
      <c r="J14" s="15">
        <f t="shared" si="2"/>
        <v>0</v>
      </c>
      <c r="K14" s="16">
        <f t="shared" si="0"/>
        <v>0</v>
      </c>
    </row>
    <row r="15" spans="1:19" s="4" customFormat="1" ht="26.25" customHeight="1">
      <c r="A15" s="10">
        <v>12</v>
      </c>
      <c r="B15" s="67" t="s">
        <v>46</v>
      </c>
      <c r="C15" s="66"/>
      <c r="D15" s="62" t="s">
        <v>170</v>
      </c>
      <c r="E15" s="12" t="s">
        <v>47</v>
      </c>
      <c r="F15" s="11">
        <v>25</v>
      </c>
      <c r="G15" s="13"/>
      <c r="H15" s="14">
        <f t="shared" si="1"/>
        <v>0</v>
      </c>
      <c r="I15" s="11">
        <v>8</v>
      </c>
      <c r="J15" s="15">
        <f t="shared" si="2"/>
        <v>0</v>
      </c>
      <c r="K15" s="16">
        <f t="shared" si="0"/>
        <v>0</v>
      </c>
    </row>
    <row r="16" spans="1:19" s="4" customFormat="1" ht="39.75" customHeight="1">
      <c r="A16" s="10">
        <v>13</v>
      </c>
      <c r="B16" s="67" t="s">
        <v>41</v>
      </c>
      <c r="C16" s="66"/>
      <c r="D16" s="11" t="s">
        <v>170</v>
      </c>
      <c r="E16" s="12" t="s">
        <v>42</v>
      </c>
      <c r="F16" s="11">
        <v>30</v>
      </c>
      <c r="G16" s="13"/>
      <c r="H16" s="14">
        <f t="shared" si="1"/>
        <v>0</v>
      </c>
      <c r="I16" s="11">
        <v>8</v>
      </c>
      <c r="J16" s="15">
        <f t="shared" si="2"/>
        <v>0</v>
      </c>
      <c r="K16" s="16">
        <f t="shared" si="0"/>
        <v>0</v>
      </c>
    </row>
    <row r="17" spans="1:19" s="8" customFormat="1" ht="18" customHeight="1">
      <c r="A17" s="24"/>
      <c r="B17" s="24"/>
      <c r="C17" s="24"/>
      <c r="D17" s="25"/>
      <c r="E17" s="26"/>
      <c r="F17" s="26"/>
      <c r="G17" s="18" t="s">
        <v>43</v>
      </c>
      <c r="H17" s="19">
        <f>SUM(H4:H16)</f>
        <v>0</v>
      </c>
      <c r="I17" s="17" t="s">
        <v>28</v>
      </c>
      <c r="J17" s="18" t="s">
        <v>28</v>
      </c>
      <c r="K17" s="19">
        <f>SUM(K4:K16)</f>
        <v>0</v>
      </c>
      <c r="L17" s="9"/>
      <c r="M17" s="9"/>
      <c r="N17" s="9"/>
      <c r="O17" s="9"/>
      <c r="P17" s="9"/>
      <c r="Q17" s="9"/>
      <c r="R17" s="9"/>
      <c r="S17" s="9"/>
    </row>
    <row r="18" spans="1:19" s="8" customFormat="1" ht="11.25">
      <c r="A18" s="20"/>
      <c r="G18" s="21"/>
      <c r="H18" s="22"/>
      <c r="I18" s="21"/>
      <c r="J18" s="21"/>
      <c r="K18" s="22"/>
      <c r="L18" s="9"/>
      <c r="M18" s="9"/>
      <c r="N18" s="9"/>
      <c r="O18" s="9"/>
      <c r="P18" s="9"/>
      <c r="Q18" s="9"/>
      <c r="R18" s="9"/>
      <c r="S18" s="9"/>
    </row>
    <row r="19" spans="1:19" s="8" customFormat="1" ht="11.25">
      <c r="A19" s="20"/>
      <c r="G19" s="21"/>
      <c r="H19" s="22"/>
      <c r="I19" s="21"/>
      <c r="J19" s="21"/>
      <c r="K19" s="22"/>
      <c r="L19" s="9"/>
      <c r="M19" s="9"/>
      <c r="N19" s="9"/>
      <c r="O19" s="9"/>
      <c r="P19" s="9"/>
      <c r="Q19" s="9"/>
      <c r="R19" s="9"/>
      <c r="S19" s="9"/>
    </row>
    <row r="20" spans="1:19" s="9" customFormat="1" ht="18" customHeight="1">
      <c r="A20" s="20"/>
      <c r="B20" s="68" t="s">
        <v>44</v>
      </c>
      <c r="C20" s="68"/>
      <c r="D20" s="68"/>
      <c r="E20" s="68"/>
      <c r="F20" s="68"/>
      <c r="G20" s="69"/>
      <c r="H20" s="69"/>
      <c r="I20" s="69"/>
      <c r="J20" s="69"/>
      <c r="K20" s="69"/>
    </row>
    <row r="21" spans="1:19" s="8" customFormat="1" ht="11.25">
      <c r="A21" s="20"/>
      <c r="G21" s="21"/>
      <c r="H21" s="22"/>
      <c r="I21" s="21"/>
      <c r="J21" s="21"/>
      <c r="K21" s="22"/>
      <c r="L21" s="9"/>
      <c r="M21" s="9"/>
      <c r="N21" s="9"/>
      <c r="O21" s="9"/>
      <c r="P21" s="9"/>
      <c r="Q21" s="9"/>
      <c r="R21" s="9"/>
      <c r="S21" s="9"/>
    </row>
    <row r="22" spans="1:19" s="8" customFormat="1" ht="11.25">
      <c r="A22" s="20"/>
      <c r="G22" s="21"/>
      <c r="H22" s="22"/>
      <c r="I22" s="21"/>
      <c r="J22" s="21"/>
      <c r="K22" s="22"/>
      <c r="L22" s="9"/>
      <c r="M22" s="9"/>
      <c r="N22" s="9"/>
      <c r="O22" s="9"/>
      <c r="P22" s="9"/>
      <c r="Q22" s="9"/>
      <c r="R22" s="9"/>
      <c r="S22" s="9"/>
    </row>
    <row r="23" spans="1:19" s="20" customFormat="1" ht="24" customHeight="1">
      <c r="B23" s="70" t="s">
        <v>8</v>
      </c>
      <c r="C23" s="70"/>
      <c r="D23" s="70"/>
      <c r="F23" s="27" t="s">
        <v>30</v>
      </c>
      <c r="H23" s="71" t="s">
        <v>7</v>
      </c>
      <c r="I23" s="72"/>
      <c r="J23" s="72"/>
      <c r="K23" s="72"/>
    </row>
    <row r="24" spans="1:19" s="4" customFormat="1" ht="25.5" customHeight="1">
      <c r="A24" s="73" t="s">
        <v>53</v>
      </c>
      <c r="B24" s="74"/>
      <c r="C24" s="74"/>
      <c r="D24" s="74"/>
      <c r="E24" s="74"/>
      <c r="F24" s="74"/>
      <c r="G24" s="74"/>
      <c r="H24" s="74"/>
      <c r="I24" s="74"/>
      <c r="J24" s="74"/>
      <c r="K24" s="75"/>
    </row>
    <row r="25" spans="1:19" s="8" customFormat="1" ht="39" customHeight="1">
      <c r="A25" s="60" t="s">
        <v>13</v>
      </c>
      <c r="B25" s="63" t="s">
        <v>14</v>
      </c>
      <c r="C25" s="64"/>
      <c r="D25" s="60" t="s">
        <v>49</v>
      </c>
      <c r="E25" s="61" t="s">
        <v>5</v>
      </c>
      <c r="F25" s="60" t="s">
        <v>15</v>
      </c>
      <c r="G25" s="60" t="s">
        <v>16</v>
      </c>
      <c r="H25" s="60" t="s">
        <v>48</v>
      </c>
      <c r="I25" s="60" t="s">
        <v>17</v>
      </c>
      <c r="J25" s="60" t="s">
        <v>18</v>
      </c>
      <c r="K25" s="60" t="s">
        <v>19</v>
      </c>
      <c r="L25" s="9"/>
      <c r="M25" s="9"/>
      <c r="N25" s="9"/>
      <c r="O25" s="9"/>
      <c r="P25" s="9"/>
      <c r="Q25" s="9"/>
      <c r="R25" s="9"/>
      <c r="S25" s="9"/>
    </row>
    <row r="26" spans="1:19" s="4" customFormat="1" ht="111" customHeight="1">
      <c r="A26" s="10">
        <v>1</v>
      </c>
      <c r="B26" s="65" t="s">
        <v>54</v>
      </c>
      <c r="C26" s="66"/>
      <c r="D26" s="62" t="s">
        <v>170</v>
      </c>
      <c r="E26" s="12" t="s">
        <v>56</v>
      </c>
      <c r="F26" s="11">
        <v>2000</v>
      </c>
      <c r="G26" s="13"/>
      <c r="H26" s="14">
        <f>-F26*G26</f>
        <v>0</v>
      </c>
      <c r="I26" s="11">
        <v>8</v>
      </c>
      <c r="J26" s="15">
        <f t="shared" ref="J26:J27" si="3">G26+G26*8%</f>
        <v>0</v>
      </c>
      <c r="K26" s="16">
        <f>H26+H26*8%</f>
        <v>0</v>
      </c>
    </row>
    <row r="27" spans="1:19" s="4" customFormat="1" ht="105" customHeight="1">
      <c r="A27" s="10">
        <v>2</v>
      </c>
      <c r="B27" s="67" t="s">
        <v>55</v>
      </c>
      <c r="C27" s="66"/>
      <c r="D27" s="62" t="s">
        <v>170</v>
      </c>
      <c r="E27" s="12" t="s">
        <v>56</v>
      </c>
      <c r="F27" s="11">
        <v>200</v>
      </c>
      <c r="G27" s="13"/>
      <c r="H27" s="14">
        <f t="shared" ref="H27" si="4">IF(F27="","",ROUND(G27*F27,2))</f>
        <v>0</v>
      </c>
      <c r="I27" s="11">
        <v>8</v>
      </c>
      <c r="J27" s="15">
        <f t="shared" si="3"/>
        <v>0</v>
      </c>
      <c r="K27" s="16">
        <f>H27+H27*8%</f>
        <v>0</v>
      </c>
    </row>
    <row r="28" spans="1:19" s="8" customFormat="1" ht="18" customHeight="1">
      <c r="A28" s="24"/>
      <c r="B28" s="24"/>
      <c r="C28" s="24"/>
      <c r="D28" s="25"/>
      <c r="E28" s="26"/>
      <c r="F28" s="26"/>
      <c r="G28" s="18" t="s">
        <v>43</v>
      </c>
      <c r="H28" s="19">
        <f>SUM(H26:H27)</f>
        <v>0</v>
      </c>
      <c r="I28" s="17" t="s">
        <v>28</v>
      </c>
      <c r="J28" s="18" t="s">
        <v>28</v>
      </c>
      <c r="K28" s="19">
        <f>SUM(K26:K27)</f>
        <v>0</v>
      </c>
      <c r="L28" s="9"/>
      <c r="M28" s="9"/>
      <c r="N28" s="9"/>
      <c r="O28" s="9"/>
      <c r="P28" s="9"/>
      <c r="Q28" s="9"/>
      <c r="R28" s="9"/>
      <c r="S28" s="9"/>
    </row>
    <row r="31" spans="1:19" s="6" customFormat="1">
      <c r="B31" s="5"/>
      <c r="C31" s="5"/>
      <c r="F31" s="7"/>
      <c r="G31" s="7"/>
      <c r="H31" s="7"/>
    </row>
    <row r="32" spans="1:19" s="6" customFormat="1">
      <c r="B32" s="5"/>
      <c r="C32" s="5"/>
      <c r="F32" s="7"/>
      <c r="G32" s="7"/>
      <c r="H32" s="7"/>
    </row>
    <row r="33" spans="1:19" s="6" customFormat="1">
      <c r="B33" s="5"/>
      <c r="C33" s="5"/>
      <c r="F33" s="7"/>
      <c r="G33" s="7"/>
      <c r="H33" s="7"/>
    </row>
    <row r="37" spans="1:19" s="20" customFormat="1" ht="24" customHeight="1">
      <c r="B37" s="70" t="s">
        <v>10</v>
      </c>
      <c r="C37" s="70"/>
      <c r="D37" s="70"/>
      <c r="F37" s="27" t="s">
        <v>30</v>
      </c>
      <c r="H37" s="71" t="s">
        <v>7</v>
      </c>
      <c r="I37" s="72"/>
      <c r="J37" s="72"/>
      <c r="K37" s="72"/>
    </row>
    <row r="38" spans="1:19" s="4" customFormat="1" ht="25.5" customHeight="1">
      <c r="A38" s="73" t="s">
        <v>68</v>
      </c>
      <c r="B38" s="74"/>
      <c r="C38" s="74"/>
      <c r="D38" s="74"/>
      <c r="E38" s="74"/>
      <c r="F38" s="74"/>
      <c r="G38" s="74"/>
      <c r="H38" s="74"/>
      <c r="I38" s="74"/>
      <c r="J38" s="74"/>
      <c r="K38" s="75"/>
    </row>
    <row r="39" spans="1:19" s="8" customFormat="1" ht="39" customHeight="1">
      <c r="A39" s="60" t="s">
        <v>13</v>
      </c>
      <c r="B39" s="63" t="s">
        <v>14</v>
      </c>
      <c r="C39" s="64"/>
      <c r="D39" s="60" t="s">
        <v>49</v>
      </c>
      <c r="E39" s="61" t="s">
        <v>5</v>
      </c>
      <c r="F39" s="60" t="s">
        <v>15</v>
      </c>
      <c r="G39" s="60" t="s">
        <v>16</v>
      </c>
      <c r="H39" s="60" t="s">
        <v>48</v>
      </c>
      <c r="I39" s="60" t="s">
        <v>17</v>
      </c>
      <c r="J39" s="60" t="s">
        <v>18</v>
      </c>
      <c r="K39" s="60" t="s">
        <v>19</v>
      </c>
      <c r="L39" s="9"/>
      <c r="M39" s="9"/>
      <c r="N39" s="9"/>
      <c r="O39" s="9"/>
      <c r="P39" s="9"/>
      <c r="Q39" s="9"/>
      <c r="R39" s="9"/>
      <c r="S39" s="9"/>
    </row>
    <row r="40" spans="1:19" s="4" customFormat="1" ht="29.25" customHeight="1">
      <c r="A40" s="10">
        <v>1</v>
      </c>
      <c r="B40" s="65" t="s">
        <v>63</v>
      </c>
      <c r="C40" s="66"/>
      <c r="D40" s="62" t="s">
        <v>170</v>
      </c>
      <c r="E40" s="12" t="s">
        <v>57</v>
      </c>
      <c r="F40" s="11">
        <v>260</v>
      </c>
      <c r="G40" s="13"/>
      <c r="H40" s="14">
        <f>F40*G40</f>
        <v>0</v>
      </c>
      <c r="I40" s="11">
        <v>23</v>
      </c>
      <c r="J40" s="15">
        <f>G40+G40*23%</f>
        <v>0</v>
      </c>
      <c r="K40" s="16">
        <f>H40+H40*23%</f>
        <v>0</v>
      </c>
    </row>
    <row r="41" spans="1:19" s="4" customFormat="1" ht="29.25" customHeight="1">
      <c r="A41" s="10">
        <v>2</v>
      </c>
      <c r="B41" s="67" t="s">
        <v>64</v>
      </c>
      <c r="C41" s="66"/>
      <c r="D41" s="62" t="s">
        <v>170</v>
      </c>
      <c r="E41" s="12" t="s">
        <v>65</v>
      </c>
      <c r="F41" s="11">
        <v>50</v>
      </c>
      <c r="G41" s="13"/>
      <c r="H41" s="14">
        <f t="shared" ref="H41:H48" si="5">F41*G41</f>
        <v>0</v>
      </c>
      <c r="I41" s="11">
        <v>23</v>
      </c>
      <c r="J41" s="15">
        <f t="shared" ref="J41:J48" si="6">G41+G41*23%</f>
        <v>0</v>
      </c>
      <c r="K41" s="16">
        <f t="shared" ref="K41:K48" si="7">H41+H41*23%</f>
        <v>0</v>
      </c>
    </row>
    <row r="42" spans="1:19" s="4" customFormat="1" ht="30" customHeight="1">
      <c r="A42" s="10">
        <v>3</v>
      </c>
      <c r="B42" s="65" t="s">
        <v>58</v>
      </c>
      <c r="C42" s="66"/>
      <c r="D42" s="62" t="s">
        <v>170</v>
      </c>
      <c r="E42" s="12" t="s">
        <v>57</v>
      </c>
      <c r="F42" s="11">
        <v>400</v>
      </c>
      <c r="G42" s="13"/>
      <c r="H42" s="14">
        <f t="shared" si="5"/>
        <v>0</v>
      </c>
      <c r="I42" s="11">
        <v>23</v>
      </c>
      <c r="J42" s="15">
        <f t="shared" si="6"/>
        <v>0</v>
      </c>
      <c r="K42" s="16">
        <f t="shared" si="7"/>
        <v>0</v>
      </c>
    </row>
    <row r="43" spans="1:19" s="4" customFormat="1" ht="27" customHeight="1">
      <c r="A43" s="10">
        <v>4</v>
      </c>
      <c r="B43" s="65" t="s">
        <v>59</v>
      </c>
      <c r="C43" s="66"/>
      <c r="D43" s="62" t="s">
        <v>170</v>
      </c>
      <c r="E43" s="12" t="s">
        <v>65</v>
      </c>
      <c r="F43" s="11">
        <v>50</v>
      </c>
      <c r="G43" s="13"/>
      <c r="H43" s="14">
        <f t="shared" si="5"/>
        <v>0</v>
      </c>
      <c r="I43" s="11">
        <v>23</v>
      </c>
      <c r="J43" s="15">
        <f t="shared" si="6"/>
        <v>0</v>
      </c>
      <c r="K43" s="16">
        <f t="shared" si="7"/>
        <v>0</v>
      </c>
    </row>
    <row r="44" spans="1:19" s="4" customFormat="1" ht="30" customHeight="1">
      <c r="A44" s="10">
        <v>5</v>
      </c>
      <c r="B44" s="65" t="s">
        <v>67</v>
      </c>
      <c r="C44" s="66"/>
      <c r="D44" s="62" t="s">
        <v>170</v>
      </c>
      <c r="E44" s="12" t="s">
        <v>65</v>
      </c>
      <c r="F44" s="11">
        <v>400</v>
      </c>
      <c r="G44" s="13"/>
      <c r="H44" s="14">
        <f t="shared" si="5"/>
        <v>0</v>
      </c>
      <c r="I44" s="11">
        <v>23</v>
      </c>
      <c r="J44" s="15">
        <f t="shared" si="6"/>
        <v>0</v>
      </c>
      <c r="K44" s="16">
        <f t="shared" si="7"/>
        <v>0</v>
      </c>
    </row>
    <row r="45" spans="1:19" s="4" customFormat="1" ht="33" customHeight="1">
      <c r="A45" s="10">
        <v>6</v>
      </c>
      <c r="B45" s="67" t="s">
        <v>60</v>
      </c>
      <c r="C45" s="66"/>
      <c r="D45" s="62" t="s">
        <v>170</v>
      </c>
      <c r="E45" s="12" t="s">
        <v>65</v>
      </c>
      <c r="F45" s="11">
        <v>1500</v>
      </c>
      <c r="G45" s="13"/>
      <c r="H45" s="14">
        <f t="shared" si="5"/>
        <v>0</v>
      </c>
      <c r="I45" s="11">
        <v>8</v>
      </c>
      <c r="J45" s="15">
        <f t="shared" ref="J45:J46" si="8">G45+G45*8%</f>
        <v>0</v>
      </c>
      <c r="K45" s="16">
        <f t="shared" ref="K45:K46" si="9">H45+H45*8%</f>
        <v>0</v>
      </c>
    </row>
    <row r="46" spans="1:19" s="4" customFormat="1" ht="33" customHeight="1">
      <c r="A46" s="10">
        <v>7</v>
      </c>
      <c r="B46" s="67" t="s">
        <v>66</v>
      </c>
      <c r="C46" s="66"/>
      <c r="D46" s="62" t="s">
        <v>170</v>
      </c>
      <c r="E46" s="12" t="s">
        <v>57</v>
      </c>
      <c r="F46" s="11">
        <v>450</v>
      </c>
      <c r="G46" s="13"/>
      <c r="H46" s="14">
        <f t="shared" si="5"/>
        <v>0</v>
      </c>
      <c r="I46" s="11">
        <v>8</v>
      </c>
      <c r="J46" s="15">
        <f t="shared" si="8"/>
        <v>0</v>
      </c>
      <c r="K46" s="16">
        <f t="shared" si="9"/>
        <v>0</v>
      </c>
    </row>
    <row r="47" spans="1:19" s="4" customFormat="1" ht="31.5" customHeight="1">
      <c r="A47" s="10">
        <v>8</v>
      </c>
      <c r="B47" s="67" t="s">
        <v>61</v>
      </c>
      <c r="C47" s="66"/>
      <c r="D47" s="62" t="s">
        <v>170</v>
      </c>
      <c r="E47" s="12" t="s">
        <v>57</v>
      </c>
      <c r="F47" s="11">
        <v>600</v>
      </c>
      <c r="G47" s="13"/>
      <c r="H47" s="14">
        <f t="shared" si="5"/>
        <v>0</v>
      </c>
      <c r="I47" s="11">
        <v>23</v>
      </c>
      <c r="J47" s="15">
        <f t="shared" si="6"/>
        <v>0</v>
      </c>
      <c r="K47" s="16">
        <f t="shared" si="7"/>
        <v>0</v>
      </c>
    </row>
    <row r="48" spans="1:19" s="4" customFormat="1" ht="33" customHeight="1">
      <c r="A48" s="10">
        <v>9</v>
      </c>
      <c r="B48" s="67" t="s">
        <v>62</v>
      </c>
      <c r="C48" s="66"/>
      <c r="D48" s="62" t="s">
        <v>170</v>
      </c>
      <c r="E48" s="12" t="s">
        <v>65</v>
      </c>
      <c r="F48" s="11">
        <v>80</v>
      </c>
      <c r="G48" s="13"/>
      <c r="H48" s="14">
        <f t="shared" si="5"/>
        <v>0</v>
      </c>
      <c r="I48" s="11">
        <v>23</v>
      </c>
      <c r="J48" s="15">
        <f t="shared" si="6"/>
        <v>0</v>
      </c>
      <c r="K48" s="16">
        <f t="shared" si="7"/>
        <v>0</v>
      </c>
    </row>
    <row r="49" spans="1:19" s="8" customFormat="1" ht="18" customHeight="1">
      <c r="A49" s="24"/>
      <c r="B49" s="24"/>
      <c r="C49" s="24"/>
      <c r="D49" s="25"/>
      <c r="E49" s="26"/>
      <c r="F49" s="26"/>
      <c r="G49" s="18" t="s">
        <v>43</v>
      </c>
      <c r="H49" s="19">
        <f>SUM(H40:H48)</f>
        <v>0</v>
      </c>
      <c r="I49" s="17" t="s">
        <v>28</v>
      </c>
      <c r="J49" s="18" t="s">
        <v>28</v>
      </c>
      <c r="K49" s="19">
        <f>SUM(K40:K48)</f>
        <v>0</v>
      </c>
      <c r="L49" s="9"/>
      <c r="M49" s="9"/>
      <c r="N49" s="9"/>
      <c r="O49" s="9"/>
      <c r="P49" s="9"/>
      <c r="Q49" s="9"/>
      <c r="R49" s="9"/>
      <c r="S49" s="9"/>
    </row>
    <row r="54" spans="1:19" s="6" customFormat="1">
      <c r="B54" s="5"/>
      <c r="C54" s="5"/>
      <c r="F54" s="7"/>
      <c r="G54" s="7"/>
      <c r="H54" s="7"/>
    </row>
    <row r="55" spans="1:19" s="6" customFormat="1">
      <c r="B55" s="5"/>
      <c r="C55" s="5"/>
      <c r="F55" s="7"/>
      <c r="G55" s="7"/>
      <c r="H55" s="7"/>
    </row>
    <row r="56" spans="1:19" s="6" customFormat="1">
      <c r="B56" s="5"/>
      <c r="C56" s="5"/>
      <c r="F56" s="7"/>
      <c r="G56" s="7"/>
      <c r="H56" s="7"/>
    </row>
    <row r="57" spans="1:19" s="6" customFormat="1">
      <c r="B57" s="5"/>
      <c r="C57" s="5"/>
      <c r="F57" s="7"/>
      <c r="G57" s="7"/>
      <c r="H57" s="7"/>
    </row>
    <row r="58" spans="1:19" s="6" customFormat="1">
      <c r="B58" s="5"/>
      <c r="C58" s="5"/>
      <c r="F58" s="7"/>
      <c r="G58" s="7"/>
      <c r="H58" s="7"/>
    </row>
    <row r="59" spans="1:19" s="6" customFormat="1">
      <c r="B59" s="5"/>
      <c r="C59" s="5"/>
      <c r="F59" s="7"/>
      <c r="G59" s="7"/>
      <c r="H59" s="7"/>
    </row>
    <row r="62" spans="1:19" s="20" customFormat="1" ht="24" customHeight="1">
      <c r="B62" s="70" t="s">
        <v>11</v>
      </c>
      <c r="C62" s="70"/>
      <c r="D62" s="70"/>
      <c r="F62" s="27" t="s">
        <v>30</v>
      </c>
      <c r="H62" s="71" t="s">
        <v>7</v>
      </c>
      <c r="I62" s="72"/>
      <c r="J62" s="72"/>
      <c r="K62" s="72"/>
    </row>
    <row r="63" spans="1:19" s="4" customFormat="1" ht="25.5" customHeight="1">
      <c r="A63" s="73" t="s">
        <v>75</v>
      </c>
      <c r="B63" s="74"/>
      <c r="C63" s="74"/>
      <c r="D63" s="74"/>
      <c r="E63" s="74"/>
      <c r="F63" s="74"/>
      <c r="G63" s="74"/>
      <c r="H63" s="74"/>
      <c r="I63" s="74"/>
      <c r="J63" s="74"/>
      <c r="K63" s="75"/>
    </row>
    <row r="64" spans="1:19" s="8" customFormat="1" ht="39" customHeight="1">
      <c r="A64" s="60" t="s">
        <v>13</v>
      </c>
      <c r="B64" s="63" t="s">
        <v>14</v>
      </c>
      <c r="C64" s="64"/>
      <c r="D64" s="60" t="s">
        <v>49</v>
      </c>
      <c r="E64" s="61" t="s">
        <v>5</v>
      </c>
      <c r="F64" s="60" t="s">
        <v>15</v>
      </c>
      <c r="G64" s="60" t="s">
        <v>16</v>
      </c>
      <c r="H64" s="60" t="s">
        <v>48</v>
      </c>
      <c r="I64" s="60" t="s">
        <v>17</v>
      </c>
      <c r="J64" s="60" t="s">
        <v>18</v>
      </c>
      <c r="K64" s="60" t="s">
        <v>19</v>
      </c>
      <c r="L64" s="9"/>
      <c r="M64" s="9"/>
      <c r="N64" s="9"/>
      <c r="O64" s="9"/>
      <c r="P64" s="9"/>
      <c r="Q64" s="9"/>
      <c r="R64" s="9"/>
      <c r="S64" s="9"/>
    </row>
    <row r="65" spans="1:19" s="4" customFormat="1" ht="29.25" customHeight="1">
      <c r="A65" s="10">
        <v>1</v>
      </c>
      <c r="B65" s="65" t="s">
        <v>69</v>
      </c>
      <c r="C65" s="66"/>
      <c r="D65" s="62" t="s">
        <v>170</v>
      </c>
      <c r="E65" s="12" t="s">
        <v>70</v>
      </c>
      <c r="F65" s="11">
        <v>220</v>
      </c>
      <c r="G65" s="13"/>
      <c r="H65" s="14">
        <f>F65*G65</f>
        <v>0</v>
      </c>
      <c r="I65" s="11">
        <v>8</v>
      </c>
      <c r="J65" s="15">
        <f>G65+G65*8%</f>
        <v>0</v>
      </c>
      <c r="K65" s="16">
        <f>H65+H65*8%</f>
        <v>0</v>
      </c>
    </row>
    <row r="66" spans="1:19" s="4" customFormat="1" ht="29.25" customHeight="1">
      <c r="A66" s="10">
        <v>2</v>
      </c>
      <c r="B66" s="67" t="s">
        <v>71</v>
      </c>
      <c r="C66" s="66"/>
      <c r="D66" s="62" t="s">
        <v>170</v>
      </c>
      <c r="E66" s="12" t="s">
        <v>72</v>
      </c>
      <c r="F66" s="11">
        <v>220</v>
      </c>
      <c r="G66" s="13"/>
      <c r="H66" s="14">
        <f t="shared" ref="H66:H67" si="10">F66*G66</f>
        <v>0</v>
      </c>
      <c r="I66" s="11">
        <v>8</v>
      </c>
      <c r="J66" s="15">
        <f>G66+G66*8%</f>
        <v>0</v>
      </c>
      <c r="K66" s="16">
        <f>H66+H66*8%</f>
        <v>0</v>
      </c>
    </row>
    <row r="67" spans="1:19" s="4" customFormat="1" ht="29.25" customHeight="1">
      <c r="A67" s="10">
        <v>3</v>
      </c>
      <c r="B67" s="67" t="s">
        <v>73</v>
      </c>
      <c r="C67" s="66"/>
      <c r="D67" s="62" t="s">
        <v>170</v>
      </c>
      <c r="E67" s="12" t="s">
        <v>74</v>
      </c>
      <c r="F67" s="11">
        <v>250</v>
      </c>
      <c r="G67" s="13"/>
      <c r="H67" s="14">
        <f t="shared" si="10"/>
        <v>0</v>
      </c>
      <c r="I67" s="11">
        <v>23</v>
      </c>
      <c r="J67" s="15">
        <f t="shared" ref="J67" si="11">G67+G67*23%</f>
        <v>0</v>
      </c>
      <c r="K67" s="16">
        <f t="shared" ref="K67" si="12">H67+H67*23%</f>
        <v>0</v>
      </c>
    </row>
    <row r="68" spans="1:19" s="8" customFormat="1" ht="18" customHeight="1">
      <c r="A68" s="24"/>
      <c r="B68" s="24"/>
      <c r="C68" s="24"/>
      <c r="D68" s="25"/>
      <c r="E68" s="26"/>
      <c r="F68" s="26"/>
      <c r="G68" s="18" t="s">
        <v>43</v>
      </c>
      <c r="H68" s="19">
        <f>SUM(H65:H67)</f>
        <v>0</v>
      </c>
      <c r="I68" s="17" t="s">
        <v>28</v>
      </c>
      <c r="J68" s="18" t="s">
        <v>28</v>
      </c>
      <c r="K68" s="19">
        <f>SUM(K66:K67)</f>
        <v>0</v>
      </c>
      <c r="L68" s="9"/>
      <c r="M68" s="9"/>
      <c r="N68" s="9"/>
      <c r="O68" s="9"/>
      <c r="P68" s="9"/>
      <c r="Q68" s="9"/>
      <c r="R68" s="9"/>
      <c r="S68" s="9"/>
    </row>
    <row r="71" spans="1:19" s="6" customFormat="1">
      <c r="B71" s="5"/>
      <c r="C71" s="5"/>
      <c r="F71" s="7"/>
      <c r="G71" s="7"/>
      <c r="H71" s="7"/>
    </row>
    <row r="72" spans="1:19" s="6" customFormat="1">
      <c r="B72" s="5"/>
      <c r="C72" s="5"/>
      <c r="F72" s="7"/>
      <c r="G72" s="7"/>
      <c r="H72" s="7"/>
    </row>
    <row r="73" spans="1:19" s="6" customFormat="1">
      <c r="B73" s="5"/>
      <c r="C73" s="5"/>
      <c r="F73" s="7"/>
      <c r="G73" s="7"/>
      <c r="H73" s="7"/>
    </row>
    <row r="74" spans="1:19" s="6" customFormat="1">
      <c r="B74" s="5"/>
      <c r="C74" s="5"/>
      <c r="F74" s="7"/>
      <c r="G74" s="7"/>
      <c r="H74" s="7"/>
    </row>
    <row r="75" spans="1:19" s="6" customFormat="1">
      <c r="B75" s="5"/>
      <c r="C75" s="5"/>
      <c r="F75" s="7"/>
      <c r="G75" s="7"/>
      <c r="H75" s="7"/>
    </row>
    <row r="76" spans="1:19" s="6" customFormat="1">
      <c r="B76" s="5"/>
      <c r="C76" s="5"/>
      <c r="F76" s="7"/>
      <c r="G76" s="7"/>
      <c r="H76" s="7"/>
    </row>
    <row r="77" spans="1:19" s="6" customFormat="1">
      <c r="B77" s="5"/>
      <c r="C77" s="5"/>
      <c r="F77" s="7"/>
      <c r="G77" s="7"/>
      <c r="H77" s="7"/>
    </row>
    <row r="78" spans="1:19" s="6" customFormat="1">
      <c r="B78" s="5"/>
      <c r="C78" s="5"/>
      <c r="F78" s="7"/>
      <c r="G78" s="7"/>
      <c r="H78" s="7"/>
    </row>
    <row r="79" spans="1:19" s="6" customFormat="1">
      <c r="B79" s="5"/>
      <c r="C79" s="5"/>
      <c r="F79" s="7"/>
      <c r="G79" s="7"/>
      <c r="H79" s="7"/>
    </row>
    <row r="80" spans="1:19" s="6" customFormat="1">
      <c r="B80" s="5"/>
      <c r="C80" s="5"/>
      <c r="F80" s="7"/>
      <c r="G80" s="7"/>
      <c r="H80" s="7"/>
    </row>
    <row r="81" spans="1:19" s="6" customFormat="1">
      <c r="B81" s="5"/>
      <c r="C81" s="5"/>
      <c r="F81" s="7"/>
      <c r="G81" s="7"/>
      <c r="H81" s="7"/>
    </row>
    <row r="82" spans="1:19" s="6" customFormat="1">
      <c r="B82" s="5"/>
      <c r="C82" s="5"/>
      <c r="F82" s="7"/>
      <c r="G82" s="7"/>
      <c r="H82" s="7"/>
    </row>
    <row r="83" spans="1:19" s="6" customFormat="1">
      <c r="B83" s="5"/>
      <c r="C83" s="5"/>
      <c r="F83" s="7"/>
      <c r="G83" s="7"/>
      <c r="H83" s="7"/>
    </row>
    <row r="84" spans="1:19" s="6" customFormat="1">
      <c r="B84" s="5"/>
      <c r="C84" s="5"/>
      <c r="F84" s="7"/>
      <c r="G84" s="7"/>
      <c r="H84" s="7"/>
    </row>
    <row r="85" spans="1:19" s="6" customFormat="1">
      <c r="B85" s="5"/>
      <c r="C85" s="5"/>
      <c r="F85" s="7"/>
      <c r="G85" s="7"/>
      <c r="H85" s="7"/>
    </row>
    <row r="86" spans="1:19" s="6" customFormat="1">
      <c r="B86" s="5"/>
      <c r="C86" s="5"/>
      <c r="F86" s="7"/>
      <c r="G86" s="7"/>
      <c r="H86" s="7"/>
    </row>
    <row r="87" spans="1:19" s="6" customFormat="1">
      <c r="B87" s="5"/>
      <c r="C87" s="5"/>
      <c r="F87" s="7"/>
      <c r="G87" s="7"/>
      <c r="H87" s="7"/>
    </row>
    <row r="93" spans="1:19" s="34" customFormat="1" ht="25.5" customHeight="1">
      <c r="B93" s="35" t="s">
        <v>12</v>
      </c>
      <c r="C93" s="35"/>
      <c r="D93" s="35" t="s">
        <v>2</v>
      </c>
      <c r="E93" s="35"/>
      <c r="F93" s="35"/>
      <c r="G93" s="35"/>
      <c r="H93" s="71" t="s">
        <v>7</v>
      </c>
      <c r="I93" s="72"/>
      <c r="J93" s="72"/>
      <c r="K93" s="72"/>
      <c r="L93" s="35"/>
    </row>
    <row r="94" spans="1:19" s="42" customFormat="1" ht="26.25" customHeight="1">
      <c r="A94" s="76" t="s">
        <v>141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8"/>
      <c r="M94" s="41"/>
      <c r="N94" s="41"/>
      <c r="O94" s="41"/>
      <c r="P94" s="41"/>
      <c r="Q94" s="41"/>
      <c r="R94" s="41"/>
      <c r="S94" s="41"/>
    </row>
    <row r="95" spans="1:19" s="42" customFormat="1" ht="21">
      <c r="A95" s="56" t="s">
        <v>13</v>
      </c>
      <c r="B95" s="56" t="s">
        <v>4</v>
      </c>
      <c r="C95" s="56" t="s">
        <v>76</v>
      </c>
      <c r="D95" s="56" t="s">
        <v>29</v>
      </c>
      <c r="E95" s="56" t="s">
        <v>5</v>
      </c>
      <c r="F95" s="56" t="s">
        <v>15</v>
      </c>
      <c r="G95" s="56" t="s">
        <v>77</v>
      </c>
      <c r="H95" s="56" t="s">
        <v>78</v>
      </c>
      <c r="I95" s="56" t="s">
        <v>79</v>
      </c>
      <c r="J95" s="56" t="s">
        <v>80</v>
      </c>
      <c r="K95" s="56" t="s">
        <v>81</v>
      </c>
      <c r="L95" s="56" t="s">
        <v>0</v>
      </c>
      <c r="M95" s="41"/>
      <c r="N95" s="41"/>
      <c r="O95" s="41"/>
      <c r="P95" s="41"/>
      <c r="Q95" s="41"/>
      <c r="R95" s="41"/>
      <c r="S95" s="41"/>
    </row>
    <row r="96" spans="1:19" s="42" customFormat="1" ht="12.75">
      <c r="A96" s="56" t="s">
        <v>20</v>
      </c>
      <c r="B96" s="56" t="s">
        <v>21</v>
      </c>
      <c r="C96" s="57" t="s">
        <v>22</v>
      </c>
      <c r="D96" s="57" t="s">
        <v>23</v>
      </c>
      <c r="E96" s="57" t="s">
        <v>24</v>
      </c>
      <c r="F96" s="57" t="s">
        <v>25</v>
      </c>
      <c r="G96" s="57" t="s">
        <v>26</v>
      </c>
      <c r="H96" s="57" t="s">
        <v>27</v>
      </c>
      <c r="I96" s="57" t="s">
        <v>82</v>
      </c>
      <c r="J96" s="57" t="s">
        <v>83</v>
      </c>
      <c r="K96" s="57" t="s">
        <v>84</v>
      </c>
      <c r="L96" s="58"/>
      <c r="M96" s="41"/>
      <c r="N96" s="41"/>
      <c r="O96" s="41"/>
      <c r="P96" s="41"/>
      <c r="Q96" s="41"/>
      <c r="R96" s="41"/>
      <c r="S96" s="41"/>
    </row>
    <row r="97" spans="1:19" s="42" customFormat="1" ht="19.5" customHeight="1">
      <c r="A97" s="43">
        <v>1</v>
      </c>
      <c r="B97" s="44" t="s">
        <v>85</v>
      </c>
      <c r="C97" s="59" t="s">
        <v>171</v>
      </c>
      <c r="D97" s="59" t="s">
        <v>172</v>
      </c>
      <c r="E97" s="45" t="s">
        <v>86</v>
      </c>
      <c r="F97" s="45">
        <v>2</v>
      </c>
      <c r="G97" s="32"/>
      <c r="H97" s="14">
        <f t="shared" ref="H97:H131" si="13">F97*G97</f>
        <v>0</v>
      </c>
      <c r="I97" s="45">
        <v>8</v>
      </c>
      <c r="J97" s="15">
        <f t="shared" ref="J97:J105" si="14">G97+G97*8%</f>
        <v>0</v>
      </c>
      <c r="K97" s="16">
        <f t="shared" ref="K97:K105" si="15">H97+H97*8%</f>
        <v>0</v>
      </c>
      <c r="L97" s="55" t="s">
        <v>87</v>
      </c>
      <c r="M97" s="41"/>
      <c r="N97" s="41"/>
      <c r="O97" s="41"/>
      <c r="P97" s="41"/>
      <c r="Q97" s="41"/>
      <c r="R97" s="41"/>
      <c r="S97" s="41"/>
    </row>
    <row r="98" spans="1:19" s="42" customFormat="1" ht="21" customHeight="1">
      <c r="A98" s="43">
        <v>2</v>
      </c>
      <c r="B98" s="44" t="s">
        <v>88</v>
      </c>
      <c r="C98" s="59" t="s">
        <v>171</v>
      </c>
      <c r="D98" s="59" t="s">
        <v>172</v>
      </c>
      <c r="E98" s="45" t="s">
        <v>89</v>
      </c>
      <c r="F98" s="45">
        <v>12</v>
      </c>
      <c r="G98" s="32"/>
      <c r="H98" s="14">
        <f t="shared" si="13"/>
        <v>0</v>
      </c>
      <c r="I98" s="45">
        <v>8</v>
      </c>
      <c r="J98" s="15">
        <f t="shared" si="14"/>
        <v>0</v>
      </c>
      <c r="K98" s="16">
        <f t="shared" si="15"/>
        <v>0</v>
      </c>
      <c r="L98" s="55" t="s">
        <v>87</v>
      </c>
      <c r="M98" s="41"/>
      <c r="N98" s="41"/>
      <c r="O98" s="41"/>
      <c r="P98" s="41"/>
      <c r="Q98" s="41"/>
      <c r="R98" s="41"/>
      <c r="S98" s="41"/>
    </row>
    <row r="99" spans="1:19" s="42" customFormat="1" ht="21">
      <c r="A99" s="43">
        <v>3</v>
      </c>
      <c r="B99" s="44" t="s">
        <v>90</v>
      </c>
      <c r="C99" s="59" t="s">
        <v>171</v>
      </c>
      <c r="D99" s="59" t="s">
        <v>172</v>
      </c>
      <c r="E99" s="45" t="s">
        <v>91</v>
      </c>
      <c r="F99" s="45">
        <v>20</v>
      </c>
      <c r="G99" s="32"/>
      <c r="H99" s="14">
        <f t="shared" si="13"/>
        <v>0</v>
      </c>
      <c r="I99" s="45">
        <v>8</v>
      </c>
      <c r="J99" s="15">
        <f t="shared" si="14"/>
        <v>0</v>
      </c>
      <c r="K99" s="16">
        <f t="shared" si="15"/>
        <v>0</v>
      </c>
      <c r="L99" s="55" t="s">
        <v>87</v>
      </c>
      <c r="M99" s="41"/>
      <c r="N99" s="41"/>
      <c r="O99" s="41"/>
      <c r="P99" s="41"/>
      <c r="Q99" s="41"/>
      <c r="R99" s="41"/>
      <c r="S99" s="41"/>
    </row>
    <row r="100" spans="1:19" s="42" customFormat="1" ht="21" customHeight="1">
      <c r="A100" s="43">
        <v>4</v>
      </c>
      <c r="B100" s="44" t="s">
        <v>92</v>
      </c>
      <c r="C100" s="59" t="s">
        <v>171</v>
      </c>
      <c r="D100" s="59" t="s">
        <v>172</v>
      </c>
      <c r="E100" s="45" t="s">
        <v>89</v>
      </c>
      <c r="F100" s="45">
        <v>10</v>
      </c>
      <c r="G100" s="32"/>
      <c r="H100" s="14">
        <f t="shared" si="13"/>
        <v>0</v>
      </c>
      <c r="I100" s="45">
        <v>8</v>
      </c>
      <c r="J100" s="15">
        <f t="shared" si="14"/>
        <v>0</v>
      </c>
      <c r="K100" s="16">
        <f t="shared" si="15"/>
        <v>0</v>
      </c>
      <c r="L100" s="55" t="s">
        <v>87</v>
      </c>
      <c r="M100" s="41"/>
      <c r="N100" s="41"/>
      <c r="O100" s="41"/>
      <c r="P100" s="41"/>
      <c r="Q100" s="41"/>
      <c r="R100" s="41"/>
      <c r="S100" s="41"/>
    </row>
    <row r="101" spans="1:19" s="42" customFormat="1" ht="26.25" customHeight="1">
      <c r="A101" s="43">
        <v>5</v>
      </c>
      <c r="B101" s="44" t="s">
        <v>93</v>
      </c>
      <c r="C101" s="59" t="s">
        <v>171</v>
      </c>
      <c r="D101" s="59" t="s">
        <v>172</v>
      </c>
      <c r="E101" s="45" t="s">
        <v>89</v>
      </c>
      <c r="F101" s="45">
        <v>10</v>
      </c>
      <c r="G101" s="32"/>
      <c r="H101" s="14">
        <f t="shared" si="13"/>
        <v>0</v>
      </c>
      <c r="I101" s="45">
        <v>8</v>
      </c>
      <c r="J101" s="15">
        <f t="shared" si="14"/>
        <v>0</v>
      </c>
      <c r="K101" s="16">
        <f t="shared" si="15"/>
        <v>0</v>
      </c>
      <c r="L101" s="55" t="s">
        <v>87</v>
      </c>
      <c r="M101" s="41"/>
      <c r="N101" s="41"/>
      <c r="O101" s="41"/>
      <c r="P101" s="41"/>
      <c r="Q101" s="41"/>
      <c r="R101" s="41"/>
      <c r="S101" s="41"/>
    </row>
    <row r="102" spans="1:19" s="42" customFormat="1" ht="23.25" customHeight="1">
      <c r="A102" s="43">
        <v>6</v>
      </c>
      <c r="B102" s="44" t="s">
        <v>94</v>
      </c>
      <c r="C102" s="59" t="s">
        <v>171</v>
      </c>
      <c r="D102" s="59" t="s">
        <v>172</v>
      </c>
      <c r="E102" s="45" t="s">
        <v>95</v>
      </c>
      <c r="F102" s="45">
        <v>6</v>
      </c>
      <c r="G102" s="32"/>
      <c r="H102" s="14">
        <f t="shared" si="13"/>
        <v>0</v>
      </c>
      <c r="I102" s="45">
        <v>8</v>
      </c>
      <c r="J102" s="15">
        <f t="shared" si="14"/>
        <v>0</v>
      </c>
      <c r="K102" s="16">
        <f t="shared" si="15"/>
        <v>0</v>
      </c>
      <c r="L102" s="55" t="s">
        <v>87</v>
      </c>
      <c r="M102" s="41"/>
      <c r="N102" s="41"/>
      <c r="O102" s="41"/>
      <c r="P102" s="41"/>
      <c r="Q102" s="41"/>
      <c r="R102" s="41"/>
      <c r="S102" s="41"/>
    </row>
    <row r="103" spans="1:19" s="42" customFormat="1" ht="26.25" customHeight="1">
      <c r="A103" s="43">
        <v>7</v>
      </c>
      <c r="B103" s="44" t="s">
        <v>96</v>
      </c>
      <c r="C103" s="59" t="s">
        <v>171</v>
      </c>
      <c r="D103" s="59" t="s">
        <v>172</v>
      </c>
      <c r="E103" s="45" t="s">
        <v>97</v>
      </c>
      <c r="F103" s="45">
        <v>10</v>
      </c>
      <c r="G103" s="32"/>
      <c r="H103" s="14">
        <f t="shared" si="13"/>
        <v>0</v>
      </c>
      <c r="I103" s="45">
        <v>8</v>
      </c>
      <c r="J103" s="15">
        <f t="shared" si="14"/>
        <v>0</v>
      </c>
      <c r="K103" s="16">
        <f t="shared" si="15"/>
        <v>0</v>
      </c>
      <c r="L103" s="55" t="s">
        <v>87</v>
      </c>
      <c r="M103" s="41"/>
      <c r="N103" s="41"/>
      <c r="O103" s="41"/>
      <c r="P103" s="41"/>
      <c r="Q103" s="41"/>
      <c r="R103" s="41"/>
      <c r="S103" s="41"/>
    </row>
    <row r="104" spans="1:19" s="42" customFormat="1" ht="36" customHeight="1">
      <c r="A104" s="43">
        <v>8</v>
      </c>
      <c r="B104" s="44" t="s">
        <v>98</v>
      </c>
      <c r="C104" s="59" t="s">
        <v>171</v>
      </c>
      <c r="D104" s="59" t="s">
        <v>172</v>
      </c>
      <c r="E104" s="45" t="s">
        <v>97</v>
      </c>
      <c r="F104" s="45">
        <v>10</v>
      </c>
      <c r="G104" s="32"/>
      <c r="H104" s="14">
        <f t="shared" si="13"/>
        <v>0</v>
      </c>
      <c r="I104" s="45">
        <v>8</v>
      </c>
      <c r="J104" s="15">
        <f t="shared" si="14"/>
        <v>0</v>
      </c>
      <c r="K104" s="16">
        <f t="shared" si="15"/>
        <v>0</v>
      </c>
      <c r="L104" s="55" t="s">
        <v>87</v>
      </c>
      <c r="M104" s="41"/>
      <c r="N104" s="41"/>
      <c r="O104" s="41"/>
      <c r="P104" s="41"/>
      <c r="Q104" s="41"/>
      <c r="R104" s="41"/>
      <c r="S104" s="41"/>
    </row>
    <row r="105" spans="1:19" s="42" customFormat="1" ht="35.25" customHeight="1">
      <c r="A105" s="43">
        <v>9</v>
      </c>
      <c r="B105" s="44" t="s">
        <v>99</v>
      </c>
      <c r="C105" s="59" t="s">
        <v>171</v>
      </c>
      <c r="D105" s="59" t="s">
        <v>172</v>
      </c>
      <c r="E105" s="45" t="s">
        <v>97</v>
      </c>
      <c r="F105" s="45">
        <v>10</v>
      </c>
      <c r="G105" s="32"/>
      <c r="H105" s="14">
        <f t="shared" si="13"/>
        <v>0</v>
      </c>
      <c r="I105" s="45">
        <v>8</v>
      </c>
      <c r="J105" s="15">
        <f t="shared" si="14"/>
        <v>0</v>
      </c>
      <c r="K105" s="16">
        <f t="shared" si="15"/>
        <v>0</v>
      </c>
      <c r="L105" s="55" t="s">
        <v>87</v>
      </c>
      <c r="M105" s="41"/>
      <c r="N105" s="41"/>
      <c r="O105" s="41"/>
      <c r="P105" s="41"/>
      <c r="Q105" s="41"/>
      <c r="R105" s="41"/>
      <c r="S105" s="41"/>
    </row>
    <row r="106" spans="1:19" s="42" customFormat="1" ht="36.75" customHeight="1">
      <c r="A106" s="43">
        <v>10</v>
      </c>
      <c r="B106" s="44" t="s">
        <v>142</v>
      </c>
      <c r="C106" s="59" t="s">
        <v>171</v>
      </c>
      <c r="D106" s="59" t="s">
        <v>172</v>
      </c>
      <c r="E106" s="45" t="s">
        <v>143</v>
      </c>
      <c r="F106" s="45">
        <v>4</v>
      </c>
      <c r="G106" s="32"/>
      <c r="H106" s="14">
        <f t="shared" si="13"/>
        <v>0</v>
      </c>
      <c r="I106" s="45">
        <v>23</v>
      </c>
      <c r="J106" s="15">
        <f t="shared" ref="J106:J107" si="16">G106+G106*23%</f>
        <v>0</v>
      </c>
      <c r="K106" s="16">
        <f t="shared" ref="K106:K107" si="17">H106+H106*23%</f>
        <v>0</v>
      </c>
      <c r="L106" s="46" t="s">
        <v>101</v>
      </c>
      <c r="M106" s="41"/>
      <c r="N106" s="41"/>
      <c r="O106" s="41"/>
      <c r="P106" s="41"/>
      <c r="Q106" s="41"/>
      <c r="R106" s="41"/>
      <c r="S106" s="41"/>
    </row>
    <row r="107" spans="1:19" s="42" customFormat="1" ht="21" customHeight="1">
      <c r="A107" s="43">
        <v>11</v>
      </c>
      <c r="B107" s="44" t="s">
        <v>100</v>
      </c>
      <c r="C107" s="59" t="s">
        <v>171</v>
      </c>
      <c r="D107" s="59" t="s">
        <v>172</v>
      </c>
      <c r="E107" s="45" t="s">
        <v>35</v>
      </c>
      <c r="F107" s="45">
        <v>30</v>
      </c>
      <c r="G107" s="32"/>
      <c r="H107" s="14">
        <f t="shared" si="13"/>
        <v>0</v>
      </c>
      <c r="I107" s="45">
        <v>23</v>
      </c>
      <c r="J107" s="15">
        <f t="shared" si="16"/>
        <v>0</v>
      </c>
      <c r="K107" s="16">
        <f t="shared" si="17"/>
        <v>0</v>
      </c>
      <c r="L107" s="46" t="s">
        <v>101</v>
      </c>
      <c r="M107" s="41"/>
      <c r="N107" s="41"/>
      <c r="O107" s="41"/>
      <c r="P107" s="41"/>
      <c r="Q107" s="41"/>
      <c r="R107" s="41"/>
      <c r="S107" s="41"/>
    </row>
    <row r="108" spans="1:19" s="42" customFormat="1" ht="29.25" customHeight="1">
      <c r="A108" s="43">
        <v>12</v>
      </c>
      <c r="B108" s="47" t="s">
        <v>102</v>
      </c>
      <c r="C108" s="59" t="s">
        <v>171</v>
      </c>
      <c r="D108" s="59" t="s">
        <v>172</v>
      </c>
      <c r="E108" s="45" t="s">
        <v>103</v>
      </c>
      <c r="F108" s="45">
        <v>120</v>
      </c>
      <c r="G108" s="32"/>
      <c r="H108" s="14">
        <f t="shared" si="13"/>
        <v>0</v>
      </c>
      <c r="I108" s="45">
        <v>8</v>
      </c>
      <c r="J108" s="15">
        <f>G108+G108*8%</f>
        <v>0</v>
      </c>
      <c r="K108" s="16">
        <f>H108+H108*8%</f>
        <v>0</v>
      </c>
      <c r="L108" s="55" t="s">
        <v>87</v>
      </c>
      <c r="M108" s="41"/>
      <c r="N108" s="41"/>
      <c r="O108" s="41"/>
      <c r="P108" s="41"/>
      <c r="Q108" s="41"/>
      <c r="R108" s="41"/>
      <c r="S108" s="41"/>
    </row>
    <row r="109" spans="1:19" s="42" customFormat="1" ht="24.75" customHeight="1">
      <c r="A109" s="43">
        <v>13</v>
      </c>
      <c r="B109" s="47" t="s">
        <v>104</v>
      </c>
      <c r="C109" s="59" t="s">
        <v>171</v>
      </c>
      <c r="D109" s="59" t="s">
        <v>172</v>
      </c>
      <c r="E109" s="45" t="s">
        <v>105</v>
      </c>
      <c r="F109" s="45">
        <v>15</v>
      </c>
      <c r="G109" s="32"/>
      <c r="H109" s="14">
        <f t="shared" si="13"/>
        <v>0</v>
      </c>
      <c r="I109" s="45">
        <v>23</v>
      </c>
      <c r="J109" s="15">
        <f t="shared" ref="J109:J116" si="18">G109+G109*23%</f>
        <v>0</v>
      </c>
      <c r="K109" s="16">
        <f t="shared" ref="K109:K116" si="19">H109+H109*23%</f>
        <v>0</v>
      </c>
      <c r="L109" s="46" t="s">
        <v>101</v>
      </c>
      <c r="M109" s="41"/>
      <c r="N109" s="41"/>
      <c r="O109" s="41"/>
      <c r="P109" s="41"/>
      <c r="Q109" s="41"/>
      <c r="R109" s="41"/>
      <c r="S109" s="41"/>
    </row>
    <row r="110" spans="1:19" s="42" customFormat="1" ht="25.5" customHeight="1">
      <c r="A110" s="43">
        <v>14</v>
      </c>
      <c r="B110" s="44" t="s">
        <v>106</v>
      </c>
      <c r="C110" s="59" t="s">
        <v>171</v>
      </c>
      <c r="D110" s="59" t="s">
        <v>172</v>
      </c>
      <c r="E110" s="45" t="s">
        <v>107</v>
      </c>
      <c r="F110" s="45">
        <v>40</v>
      </c>
      <c r="G110" s="32"/>
      <c r="H110" s="14">
        <f t="shared" si="13"/>
        <v>0</v>
      </c>
      <c r="I110" s="45">
        <v>23</v>
      </c>
      <c r="J110" s="15">
        <f t="shared" si="18"/>
        <v>0</v>
      </c>
      <c r="K110" s="16">
        <f t="shared" si="19"/>
        <v>0</v>
      </c>
      <c r="L110" s="46" t="s">
        <v>101</v>
      </c>
      <c r="M110" s="41"/>
      <c r="N110" s="41"/>
      <c r="O110" s="41"/>
      <c r="P110" s="41"/>
      <c r="Q110" s="41"/>
      <c r="R110" s="41"/>
      <c r="S110" s="41"/>
    </row>
    <row r="111" spans="1:19" s="42" customFormat="1" ht="21">
      <c r="A111" s="43">
        <v>15</v>
      </c>
      <c r="B111" s="44" t="s">
        <v>108</v>
      </c>
      <c r="C111" s="59" t="s">
        <v>171</v>
      </c>
      <c r="D111" s="59" t="s">
        <v>172</v>
      </c>
      <c r="E111" s="45" t="s">
        <v>109</v>
      </c>
      <c r="F111" s="45">
        <v>5</v>
      </c>
      <c r="G111" s="32"/>
      <c r="H111" s="14">
        <f t="shared" si="13"/>
        <v>0</v>
      </c>
      <c r="I111" s="45">
        <v>23</v>
      </c>
      <c r="J111" s="15">
        <f t="shared" si="18"/>
        <v>0</v>
      </c>
      <c r="K111" s="16">
        <f t="shared" si="19"/>
        <v>0</v>
      </c>
      <c r="L111" s="46" t="s">
        <v>101</v>
      </c>
      <c r="M111" s="41"/>
      <c r="N111" s="41"/>
      <c r="O111" s="41"/>
      <c r="P111" s="41"/>
      <c r="Q111" s="41"/>
      <c r="R111" s="41"/>
      <c r="S111" s="41"/>
    </row>
    <row r="112" spans="1:19" s="42" customFormat="1" ht="20.25" customHeight="1">
      <c r="A112" s="43">
        <v>16</v>
      </c>
      <c r="B112" s="44" t="s">
        <v>110</v>
      </c>
      <c r="C112" s="59" t="s">
        <v>171</v>
      </c>
      <c r="D112" s="59" t="s">
        <v>172</v>
      </c>
      <c r="E112" s="45" t="s">
        <v>3</v>
      </c>
      <c r="F112" s="45">
        <v>2</v>
      </c>
      <c r="G112" s="32"/>
      <c r="H112" s="14">
        <f t="shared" si="13"/>
        <v>0</v>
      </c>
      <c r="I112" s="45">
        <v>23</v>
      </c>
      <c r="J112" s="15">
        <f t="shared" si="18"/>
        <v>0</v>
      </c>
      <c r="K112" s="16">
        <f t="shared" si="19"/>
        <v>0</v>
      </c>
      <c r="L112" s="46" t="s">
        <v>101</v>
      </c>
      <c r="M112" s="41"/>
      <c r="N112" s="41"/>
      <c r="O112" s="41"/>
      <c r="P112" s="41"/>
      <c r="Q112" s="41"/>
      <c r="R112" s="41"/>
      <c r="S112" s="41"/>
    </row>
    <row r="113" spans="1:19" s="42" customFormat="1" ht="18.75" customHeight="1">
      <c r="A113" s="43">
        <v>17</v>
      </c>
      <c r="B113" s="44" t="s">
        <v>111</v>
      </c>
      <c r="C113" s="59" t="s">
        <v>171</v>
      </c>
      <c r="D113" s="59" t="s">
        <v>172</v>
      </c>
      <c r="E113" s="45" t="s">
        <v>144</v>
      </c>
      <c r="F113" s="45">
        <v>40</v>
      </c>
      <c r="G113" s="32"/>
      <c r="H113" s="14">
        <f t="shared" si="13"/>
        <v>0</v>
      </c>
      <c r="I113" s="45">
        <v>23</v>
      </c>
      <c r="J113" s="15">
        <f t="shared" si="18"/>
        <v>0</v>
      </c>
      <c r="K113" s="16">
        <f t="shared" si="19"/>
        <v>0</v>
      </c>
      <c r="L113" s="46" t="s">
        <v>101</v>
      </c>
      <c r="M113" s="41"/>
      <c r="N113" s="41"/>
      <c r="O113" s="41"/>
      <c r="P113" s="41"/>
      <c r="Q113" s="41"/>
      <c r="R113" s="41"/>
      <c r="S113" s="41"/>
    </row>
    <row r="114" spans="1:19" s="42" customFormat="1" ht="20.25" customHeight="1">
      <c r="A114" s="43">
        <v>18</v>
      </c>
      <c r="B114" s="44" t="s">
        <v>112</v>
      </c>
      <c r="C114" s="59" t="s">
        <v>171</v>
      </c>
      <c r="D114" s="59" t="s">
        <v>172</v>
      </c>
      <c r="E114" s="45" t="s">
        <v>113</v>
      </c>
      <c r="F114" s="45">
        <v>300</v>
      </c>
      <c r="G114" s="32"/>
      <c r="H114" s="14">
        <f t="shared" si="13"/>
        <v>0</v>
      </c>
      <c r="I114" s="45">
        <v>23</v>
      </c>
      <c r="J114" s="15">
        <f t="shared" si="18"/>
        <v>0</v>
      </c>
      <c r="K114" s="16">
        <f t="shared" si="19"/>
        <v>0</v>
      </c>
      <c r="L114" s="46" t="s">
        <v>101</v>
      </c>
      <c r="M114" s="41"/>
      <c r="N114" s="41"/>
      <c r="O114" s="41"/>
      <c r="P114" s="41"/>
      <c r="Q114" s="41"/>
      <c r="R114" s="41"/>
      <c r="S114" s="41"/>
    </row>
    <row r="115" spans="1:19" s="42" customFormat="1" ht="21">
      <c r="A115" s="43">
        <v>19</v>
      </c>
      <c r="B115" s="44" t="s">
        <v>114</v>
      </c>
      <c r="C115" s="59" t="s">
        <v>171</v>
      </c>
      <c r="D115" s="59" t="s">
        <v>172</v>
      </c>
      <c r="E115" s="45" t="s">
        <v>115</v>
      </c>
      <c r="F115" s="45">
        <v>7</v>
      </c>
      <c r="G115" s="32"/>
      <c r="H115" s="14">
        <f t="shared" si="13"/>
        <v>0</v>
      </c>
      <c r="I115" s="45">
        <v>23</v>
      </c>
      <c r="J115" s="15">
        <f t="shared" si="18"/>
        <v>0</v>
      </c>
      <c r="K115" s="16">
        <f t="shared" si="19"/>
        <v>0</v>
      </c>
      <c r="L115" s="46" t="s">
        <v>101</v>
      </c>
      <c r="M115" s="41"/>
      <c r="N115" s="41"/>
      <c r="O115" s="41"/>
      <c r="P115" s="41"/>
      <c r="Q115" s="41"/>
      <c r="R115" s="41"/>
      <c r="S115" s="41"/>
    </row>
    <row r="116" spans="1:19" s="42" customFormat="1" ht="21">
      <c r="A116" s="43">
        <v>20</v>
      </c>
      <c r="B116" s="44" t="s">
        <v>116</v>
      </c>
      <c r="C116" s="59" t="s">
        <v>171</v>
      </c>
      <c r="D116" s="59" t="s">
        <v>172</v>
      </c>
      <c r="E116" s="45" t="s">
        <v>117</v>
      </c>
      <c r="F116" s="45">
        <v>1</v>
      </c>
      <c r="G116" s="32"/>
      <c r="H116" s="14">
        <f t="shared" si="13"/>
        <v>0</v>
      </c>
      <c r="I116" s="45">
        <v>23</v>
      </c>
      <c r="J116" s="15">
        <f t="shared" si="18"/>
        <v>0</v>
      </c>
      <c r="K116" s="16">
        <f t="shared" si="19"/>
        <v>0</v>
      </c>
      <c r="L116" s="46" t="s">
        <v>101</v>
      </c>
      <c r="M116" s="41"/>
      <c r="N116" s="41"/>
      <c r="O116" s="41"/>
      <c r="P116" s="41"/>
      <c r="Q116" s="41"/>
      <c r="R116" s="41"/>
      <c r="S116" s="41"/>
    </row>
    <row r="117" spans="1:19" s="42" customFormat="1" ht="21">
      <c r="A117" s="43">
        <v>21</v>
      </c>
      <c r="B117" s="44" t="s">
        <v>145</v>
      </c>
      <c r="C117" s="59" t="s">
        <v>171</v>
      </c>
      <c r="D117" s="59" t="s">
        <v>172</v>
      </c>
      <c r="E117" s="45" t="s">
        <v>146</v>
      </c>
      <c r="F117" s="45">
        <v>3</v>
      </c>
      <c r="G117" s="32"/>
      <c r="H117" s="14">
        <f t="shared" si="13"/>
        <v>0</v>
      </c>
      <c r="I117" s="45">
        <v>8</v>
      </c>
      <c r="J117" s="15">
        <f t="shared" ref="J117:J122" si="20">G117+G117*8%</f>
        <v>0</v>
      </c>
      <c r="K117" s="16">
        <f t="shared" ref="K117:K122" si="21">H117+H117*8%</f>
        <v>0</v>
      </c>
      <c r="L117" s="55" t="s">
        <v>87</v>
      </c>
      <c r="M117" s="41"/>
      <c r="N117" s="41"/>
      <c r="O117" s="41"/>
      <c r="P117" s="41"/>
      <c r="Q117" s="41"/>
      <c r="R117" s="41"/>
      <c r="S117" s="41"/>
    </row>
    <row r="118" spans="1:19" s="42" customFormat="1" ht="21">
      <c r="A118" s="43">
        <v>22</v>
      </c>
      <c r="B118" s="44" t="s">
        <v>147</v>
      </c>
      <c r="C118" s="59" t="s">
        <v>171</v>
      </c>
      <c r="D118" s="59" t="s">
        <v>172</v>
      </c>
      <c r="E118" s="45" t="s">
        <v>146</v>
      </c>
      <c r="F118" s="45">
        <v>3</v>
      </c>
      <c r="G118" s="32"/>
      <c r="H118" s="14">
        <f t="shared" si="13"/>
        <v>0</v>
      </c>
      <c r="I118" s="45">
        <v>8</v>
      </c>
      <c r="J118" s="15">
        <f t="shared" si="20"/>
        <v>0</v>
      </c>
      <c r="K118" s="16">
        <f t="shared" si="21"/>
        <v>0</v>
      </c>
      <c r="L118" s="55" t="s">
        <v>87</v>
      </c>
      <c r="M118" s="41"/>
      <c r="N118" s="41"/>
      <c r="O118" s="41"/>
      <c r="P118" s="41"/>
      <c r="Q118" s="41"/>
      <c r="R118" s="41"/>
      <c r="S118" s="41"/>
    </row>
    <row r="119" spans="1:19" s="42" customFormat="1" ht="21">
      <c r="A119" s="43">
        <v>23</v>
      </c>
      <c r="B119" s="44" t="s">
        <v>148</v>
      </c>
      <c r="C119" s="59" t="s">
        <v>171</v>
      </c>
      <c r="D119" s="59" t="s">
        <v>172</v>
      </c>
      <c r="E119" s="45" t="s">
        <v>146</v>
      </c>
      <c r="F119" s="45">
        <v>3</v>
      </c>
      <c r="G119" s="32"/>
      <c r="H119" s="14">
        <f t="shared" si="13"/>
        <v>0</v>
      </c>
      <c r="I119" s="45">
        <v>8</v>
      </c>
      <c r="J119" s="15">
        <f t="shared" si="20"/>
        <v>0</v>
      </c>
      <c r="K119" s="16">
        <f t="shared" si="21"/>
        <v>0</v>
      </c>
      <c r="L119" s="55" t="s">
        <v>87</v>
      </c>
      <c r="M119" s="41"/>
      <c r="N119" s="41"/>
      <c r="O119" s="41"/>
      <c r="P119" s="41"/>
      <c r="Q119" s="41"/>
      <c r="R119" s="41"/>
      <c r="S119" s="41"/>
    </row>
    <row r="120" spans="1:19" s="42" customFormat="1" ht="21">
      <c r="A120" s="43">
        <v>24</v>
      </c>
      <c r="B120" s="44" t="s">
        <v>149</v>
      </c>
      <c r="C120" s="59" t="s">
        <v>171</v>
      </c>
      <c r="D120" s="59" t="s">
        <v>172</v>
      </c>
      <c r="E120" s="45" t="s">
        <v>146</v>
      </c>
      <c r="F120" s="45">
        <v>3</v>
      </c>
      <c r="G120" s="32"/>
      <c r="H120" s="14">
        <f t="shared" si="13"/>
        <v>0</v>
      </c>
      <c r="I120" s="45">
        <v>8</v>
      </c>
      <c r="J120" s="15">
        <f t="shared" si="20"/>
        <v>0</v>
      </c>
      <c r="K120" s="16">
        <f t="shared" si="21"/>
        <v>0</v>
      </c>
      <c r="L120" s="55" t="s">
        <v>87</v>
      </c>
      <c r="M120" s="41"/>
      <c r="N120" s="41"/>
      <c r="O120" s="41"/>
      <c r="P120" s="41"/>
      <c r="Q120" s="41"/>
      <c r="R120" s="41"/>
      <c r="S120" s="41"/>
    </row>
    <row r="121" spans="1:19" s="42" customFormat="1" ht="21">
      <c r="A121" s="43">
        <v>25</v>
      </c>
      <c r="B121" s="44" t="s">
        <v>150</v>
      </c>
      <c r="C121" s="59" t="s">
        <v>171</v>
      </c>
      <c r="D121" s="59" t="s">
        <v>172</v>
      </c>
      <c r="E121" s="45" t="s">
        <v>146</v>
      </c>
      <c r="F121" s="45">
        <v>3</v>
      </c>
      <c r="G121" s="32"/>
      <c r="H121" s="14">
        <f t="shared" si="13"/>
        <v>0</v>
      </c>
      <c r="I121" s="45">
        <v>8</v>
      </c>
      <c r="J121" s="15">
        <f t="shared" si="20"/>
        <v>0</v>
      </c>
      <c r="K121" s="16">
        <f t="shared" si="21"/>
        <v>0</v>
      </c>
      <c r="L121" s="55" t="s">
        <v>87</v>
      </c>
      <c r="M121" s="41"/>
      <c r="N121" s="41"/>
      <c r="O121" s="41"/>
      <c r="P121" s="41"/>
      <c r="Q121" s="41"/>
      <c r="R121" s="41"/>
      <c r="S121" s="41"/>
    </row>
    <row r="122" spans="1:19" s="42" customFormat="1" ht="21">
      <c r="A122" s="43">
        <v>26</v>
      </c>
      <c r="B122" s="44" t="s">
        <v>151</v>
      </c>
      <c r="C122" s="59" t="s">
        <v>171</v>
      </c>
      <c r="D122" s="59" t="s">
        <v>172</v>
      </c>
      <c r="E122" s="45" t="s">
        <v>146</v>
      </c>
      <c r="F122" s="45">
        <v>3</v>
      </c>
      <c r="G122" s="32"/>
      <c r="H122" s="14">
        <f t="shared" si="13"/>
        <v>0</v>
      </c>
      <c r="I122" s="45">
        <v>8</v>
      </c>
      <c r="J122" s="15">
        <f t="shared" si="20"/>
        <v>0</v>
      </c>
      <c r="K122" s="16">
        <f t="shared" si="21"/>
        <v>0</v>
      </c>
      <c r="L122" s="55" t="s">
        <v>87</v>
      </c>
      <c r="M122" s="41"/>
      <c r="N122" s="41"/>
      <c r="O122" s="41"/>
      <c r="P122" s="41"/>
      <c r="Q122" s="41"/>
      <c r="R122" s="41"/>
      <c r="S122" s="41"/>
    </row>
    <row r="123" spans="1:19" s="42" customFormat="1" ht="12.75">
      <c r="A123" s="43">
        <v>27</v>
      </c>
      <c r="B123" s="44" t="s">
        <v>152</v>
      </c>
      <c r="C123" s="59" t="s">
        <v>171</v>
      </c>
      <c r="D123" s="59" t="s">
        <v>172</v>
      </c>
      <c r="E123" s="45" t="s">
        <v>153</v>
      </c>
      <c r="F123" s="45">
        <v>10</v>
      </c>
      <c r="G123" s="32"/>
      <c r="H123" s="14">
        <f t="shared" si="13"/>
        <v>0</v>
      </c>
      <c r="I123" s="45">
        <v>23</v>
      </c>
      <c r="J123" s="15">
        <f t="shared" ref="J123" si="22">G123+G123*23%</f>
        <v>0</v>
      </c>
      <c r="K123" s="16">
        <f t="shared" ref="K123" si="23">H123+H123*23%</f>
        <v>0</v>
      </c>
      <c r="L123" s="46" t="s">
        <v>101</v>
      </c>
      <c r="M123" s="41"/>
      <c r="N123" s="41"/>
      <c r="O123" s="41"/>
      <c r="P123" s="41"/>
      <c r="Q123" s="41"/>
      <c r="R123" s="41"/>
      <c r="S123" s="41"/>
    </row>
    <row r="124" spans="1:19" s="42" customFormat="1" ht="12.75">
      <c r="A124" s="43">
        <v>28</v>
      </c>
      <c r="B124" s="44" t="s">
        <v>154</v>
      </c>
      <c r="C124" s="59" t="s">
        <v>171</v>
      </c>
      <c r="D124" s="59" t="s">
        <v>172</v>
      </c>
      <c r="E124" s="45" t="s">
        <v>155</v>
      </c>
      <c r="F124" s="45">
        <v>2</v>
      </c>
      <c r="G124" s="32"/>
      <c r="H124" s="14">
        <f t="shared" si="13"/>
        <v>0</v>
      </c>
      <c r="I124" s="45">
        <v>8</v>
      </c>
      <c r="J124" s="15">
        <f t="shared" ref="J124:J126" si="24">G124+G124*8%</f>
        <v>0</v>
      </c>
      <c r="K124" s="16">
        <f t="shared" ref="K124:K126" si="25">H124+H124*8%</f>
        <v>0</v>
      </c>
      <c r="L124" s="55" t="s">
        <v>87</v>
      </c>
      <c r="M124" s="41"/>
      <c r="N124" s="41"/>
      <c r="O124" s="41"/>
      <c r="P124" s="41"/>
      <c r="Q124" s="41"/>
      <c r="R124" s="41"/>
      <c r="S124" s="41"/>
    </row>
    <row r="125" spans="1:19" s="42" customFormat="1" ht="12.75">
      <c r="A125" s="43">
        <v>29</v>
      </c>
      <c r="B125" s="44" t="s">
        <v>156</v>
      </c>
      <c r="C125" s="59" t="s">
        <v>171</v>
      </c>
      <c r="D125" s="59" t="s">
        <v>172</v>
      </c>
      <c r="E125" s="45" t="s">
        <v>157</v>
      </c>
      <c r="F125" s="45">
        <v>1</v>
      </c>
      <c r="G125" s="32"/>
      <c r="H125" s="14">
        <f t="shared" si="13"/>
        <v>0</v>
      </c>
      <c r="I125" s="45">
        <v>8</v>
      </c>
      <c r="J125" s="15">
        <f t="shared" si="24"/>
        <v>0</v>
      </c>
      <c r="K125" s="16">
        <f t="shared" si="25"/>
        <v>0</v>
      </c>
      <c r="L125" s="55" t="s">
        <v>87</v>
      </c>
      <c r="M125" s="41"/>
      <c r="N125" s="41"/>
      <c r="O125" s="41"/>
      <c r="P125" s="41"/>
      <c r="Q125" s="41"/>
      <c r="R125" s="41"/>
      <c r="S125" s="41"/>
    </row>
    <row r="126" spans="1:19" s="42" customFormat="1" ht="12.75">
      <c r="A126" s="43">
        <v>30</v>
      </c>
      <c r="B126" s="44" t="s">
        <v>158</v>
      </c>
      <c r="C126" s="59" t="s">
        <v>171</v>
      </c>
      <c r="D126" s="59" t="s">
        <v>172</v>
      </c>
      <c r="E126" s="45" t="s">
        <v>157</v>
      </c>
      <c r="F126" s="45">
        <v>1</v>
      </c>
      <c r="G126" s="32"/>
      <c r="H126" s="14">
        <f t="shared" si="13"/>
        <v>0</v>
      </c>
      <c r="I126" s="45">
        <v>8</v>
      </c>
      <c r="J126" s="15">
        <f t="shared" si="24"/>
        <v>0</v>
      </c>
      <c r="K126" s="16">
        <f t="shared" si="25"/>
        <v>0</v>
      </c>
      <c r="L126" s="55" t="s">
        <v>87</v>
      </c>
      <c r="M126" s="41"/>
      <c r="N126" s="41"/>
      <c r="O126" s="41"/>
      <c r="P126" s="41"/>
      <c r="Q126" s="41"/>
      <c r="R126" s="41"/>
      <c r="S126" s="41"/>
    </row>
    <row r="127" spans="1:19" s="42" customFormat="1" ht="12.75">
      <c r="A127" s="43">
        <v>31</v>
      </c>
      <c r="B127" s="44" t="s">
        <v>159</v>
      </c>
      <c r="C127" s="59" t="s">
        <v>171</v>
      </c>
      <c r="D127" s="59" t="s">
        <v>172</v>
      </c>
      <c r="E127" s="45" t="s">
        <v>160</v>
      </c>
      <c r="F127" s="45">
        <v>1</v>
      </c>
      <c r="G127" s="32"/>
      <c r="H127" s="14">
        <f t="shared" si="13"/>
        <v>0</v>
      </c>
      <c r="I127" s="45">
        <v>23</v>
      </c>
      <c r="J127" s="15">
        <f t="shared" ref="J127:J131" si="26">G127+G127*23%</f>
        <v>0</v>
      </c>
      <c r="K127" s="16">
        <f t="shared" ref="K127:K131" si="27">H127+H127*23%</f>
        <v>0</v>
      </c>
      <c r="L127" s="46" t="s">
        <v>101</v>
      </c>
      <c r="M127" s="41"/>
      <c r="N127" s="41"/>
      <c r="O127" s="41"/>
      <c r="P127" s="41"/>
      <c r="Q127" s="41"/>
      <c r="R127" s="41"/>
      <c r="S127" s="41"/>
    </row>
    <row r="128" spans="1:19" s="42" customFormat="1" ht="12.75">
      <c r="A128" s="43">
        <v>32</v>
      </c>
      <c r="B128" s="44" t="s">
        <v>161</v>
      </c>
      <c r="C128" s="59" t="s">
        <v>171</v>
      </c>
      <c r="D128" s="59" t="s">
        <v>172</v>
      </c>
      <c r="E128" s="45" t="s">
        <v>162</v>
      </c>
      <c r="F128" s="45">
        <v>1</v>
      </c>
      <c r="G128" s="32"/>
      <c r="H128" s="14">
        <f t="shared" si="13"/>
        <v>0</v>
      </c>
      <c r="I128" s="45">
        <v>23</v>
      </c>
      <c r="J128" s="15">
        <f t="shared" si="26"/>
        <v>0</v>
      </c>
      <c r="K128" s="16">
        <f t="shared" si="27"/>
        <v>0</v>
      </c>
      <c r="L128" s="46" t="s">
        <v>101</v>
      </c>
      <c r="M128" s="41"/>
      <c r="N128" s="41"/>
      <c r="O128" s="41"/>
      <c r="P128" s="41"/>
      <c r="Q128" s="41"/>
      <c r="R128" s="41"/>
      <c r="S128" s="41"/>
    </row>
    <row r="129" spans="1:19" s="42" customFormat="1" ht="12.75">
      <c r="A129" s="43">
        <v>33</v>
      </c>
      <c r="B129" s="44" t="s">
        <v>163</v>
      </c>
      <c r="C129" s="59" t="s">
        <v>171</v>
      </c>
      <c r="D129" s="59" t="s">
        <v>172</v>
      </c>
      <c r="E129" s="45" t="s">
        <v>160</v>
      </c>
      <c r="F129" s="45">
        <v>1</v>
      </c>
      <c r="G129" s="32"/>
      <c r="H129" s="14">
        <f t="shared" si="13"/>
        <v>0</v>
      </c>
      <c r="I129" s="45">
        <v>23</v>
      </c>
      <c r="J129" s="15">
        <f t="shared" si="26"/>
        <v>0</v>
      </c>
      <c r="K129" s="16">
        <f t="shared" si="27"/>
        <v>0</v>
      </c>
      <c r="L129" s="46" t="s">
        <v>101</v>
      </c>
      <c r="M129" s="41"/>
      <c r="N129" s="41"/>
      <c r="O129" s="41"/>
      <c r="P129" s="41"/>
      <c r="Q129" s="41"/>
      <c r="R129" s="41"/>
      <c r="S129" s="41"/>
    </row>
    <row r="130" spans="1:19" s="42" customFormat="1" ht="21">
      <c r="A130" s="43">
        <v>34</v>
      </c>
      <c r="B130" s="44" t="s">
        <v>164</v>
      </c>
      <c r="C130" s="59" t="s">
        <v>171</v>
      </c>
      <c r="D130" s="59" t="s">
        <v>172</v>
      </c>
      <c r="E130" s="45" t="s">
        <v>165</v>
      </c>
      <c r="F130" s="45">
        <v>1</v>
      </c>
      <c r="G130" s="32"/>
      <c r="H130" s="14">
        <f t="shared" si="13"/>
        <v>0</v>
      </c>
      <c r="I130" s="45">
        <v>23</v>
      </c>
      <c r="J130" s="15">
        <f t="shared" si="26"/>
        <v>0</v>
      </c>
      <c r="K130" s="16">
        <f t="shared" si="27"/>
        <v>0</v>
      </c>
      <c r="L130" s="46" t="s">
        <v>101</v>
      </c>
      <c r="M130" s="41"/>
      <c r="N130" s="41"/>
      <c r="O130" s="41"/>
      <c r="P130" s="41"/>
      <c r="Q130" s="41"/>
      <c r="R130" s="41"/>
      <c r="S130" s="41"/>
    </row>
    <row r="131" spans="1:19" s="42" customFormat="1" ht="12.75">
      <c r="A131" s="43">
        <v>35</v>
      </c>
      <c r="B131" s="44" t="s">
        <v>166</v>
      </c>
      <c r="C131" s="59" t="s">
        <v>171</v>
      </c>
      <c r="D131" s="59" t="s">
        <v>172</v>
      </c>
      <c r="E131" s="45" t="s">
        <v>167</v>
      </c>
      <c r="F131" s="45">
        <v>2</v>
      </c>
      <c r="G131" s="32"/>
      <c r="H131" s="14">
        <f t="shared" si="13"/>
        <v>0</v>
      </c>
      <c r="I131" s="45">
        <v>23</v>
      </c>
      <c r="J131" s="15">
        <f t="shared" si="26"/>
        <v>0</v>
      </c>
      <c r="K131" s="16">
        <f t="shared" si="27"/>
        <v>0</v>
      </c>
      <c r="L131" s="46" t="s">
        <v>101</v>
      </c>
      <c r="M131" s="41"/>
      <c r="N131" s="41"/>
      <c r="O131" s="41"/>
      <c r="P131" s="41"/>
      <c r="Q131" s="41"/>
      <c r="R131" s="41"/>
      <c r="S131" s="41"/>
    </row>
    <row r="132" spans="1:19" s="42" customFormat="1" ht="19.5" customHeight="1">
      <c r="A132" s="79" t="s">
        <v>168</v>
      </c>
      <c r="B132" s="80"/>
      <c r="C132" s="80"/>
      <c r="D132" s="80"/>
      <c r="E132" s="80"/>
      <c r="F132" s="80"/>
      <c r="G132" s="81"/>
      <c r="H132" s="33">
        <f>SUM(H97:H131)</f>
        <v>0</v>
      </c>
      <c r="I132" s="48" t="s">
        <v>28</v>
      </c>
      <c r="J132" s="49" t="s">
        <v>28</v>
      </c>
      <c r="K132" s="33">
        <f>SUM(K97:K131)</f>
        <v>0</v>
      </c>
      <c r="L132" s="41"/>
      <c r="M132" s="41"/>
      <c r="N132" s="41"/>
      <c r="O132" s="41"/>
      <c r="P132" s="41"/>
      <c r="Q132" s="41"/>
      <c r="R132" s="41"/>
      <c r="S132" s="41"/>
    </row>
    <row r="133" spans="1:19" s="42" customFormat="1" ht="19.5" customHeight="1">
      <c r="A133" s="50"/>
      <c r="G133" s="51"/>
      <c r="H133" s="52"/>
      <c r="I133" s="51"/>
      <c r="J133" s="51"/>
      <c r="K133" s="52"/>
      <c r="L133" s="41"/>
      <c r="M133" s="41"/>
      <c r="N133" s="41"/>
      <c r="O133" s="41"/>
      <c r="P133" s="41"/>
      <c r="Q133" s="41"/>
      <c r="R133" s="41"/>
      <c r="S133" s="41"/>
    </row>
    <row r="134" spans="1:19" s="54" customFormat="1" ht="19.5" customHeight="1">
      <c r="A134" s="53"/>
      <c r="B134" s="82" t="s">
        <v>169</v>
      </c>
      <c r="C134" s="83"/>
      <c r="D134" s="83"/>
      <c r="E134" s="83"/>
      <c r="F134" s="83"/>
      <c r="G134" s="84"/>
      <c r="H134" s="84"/>
      <c r="I134" s="84"/>
      <c r="J134" s="84"/>
      <c r="K134" s="53"/>
    </row>
    <row r="136" spans="1:19" s="6" customFormat="1">
      <c r="B136" s="5"/>
      <c r="C136" s="5"/>
      <c r="F136" s="7"/>
      <c r="G136" s="7"/>
      <c r="H136" s="7"/>
    </row>
    <row r="137" spans="1:19" s="6" customFormat="1">
      <c r="B137" s="5"/>
      <c r="C137" s="5"/>
      <c r="F137" s="7"/>
      <c r="G137" s="7"/>
      <c r="H137" s="7"/>
    </row>
    <row r="138" spans="1:19" s="6" customFormat="1">
      <c r="B138" s="5"/>
      <c r="C138" s="5"/>
      <c r="F138" s="7"/>
      <c r="G138" s="7"/>
      <c r="H138" s="7"/>
    </row>
    <row r="139" spans="1:19" s="6" customFormat="1">
      <c r="B139" s="5"/>
      <c r="C139" s="5"/>
      <c r="F139" s="7"/>
      <c r="G139" s="7"/>
      <c r="H139" s="7"/>
    </row>
    <row r="140" spans="1:19" s="6" customFormat="1">
      <c r="B140" s="5"/>
      <c r="C140" s="5"/>
      <c r="F140" s="7"/>
      <c r="G140" s="7"/>
      <c r="H140" s="7"/>
    </row>
    <row r="141" spans="1:19" s="6" customFormat="1">
      <c r="B141" s="5"/>
      <c r="C141" s="5"/>
      <c r="F141" s="7"/>
      <c r="G141" s="7"/>
      <c r="H141" s="7"/>
    </row>
    <row r="142" spans="1:19" s="6" customFormat="1">
      <c r="B142" s="5"/>
      <c r="C142" s="5"/>
      <c r="F142" s="7"/>
      <c r="G142" s="7"/>
      <c r="H142" s="7"/>
    </row>
    <row r="145" spans="1:19" s="6" customFormat="1">
      <c r="B145" s="5"/>
      <c r="C145" s="5"/>
      <c r="F145" s="7"/>
      <c r="G145" s="7"/>
      <c r="H145" s="7"/>
    </row>
    <row r="146" spans="1:19" s="6" customFormat="1">
      <c r="B146" s="5"/>
      <c r="C146" s="5"/>
      <c r="F146" s="7"/>
      <c r="G146" s="7"/>
      <c r="H146" s="7"/>
    </row>
    <row r="147" spans="1:19" s="6" customFormat="1">
      <c r="B147" s="5"/>
      <c r="C147" s="5"/>
      <c r="F147" s="7"/>
      <c r="G147" s="7"/>
      <c r="H147" s="7"/>
    </row>
    <row r="153" spans="1:19" s="20" customFormat="1" ht="24" customHeight="1">
      <c r="B153" s="70" t="s">
        <v>118</v>
      </c>
      <c r="C153" s="70"/>
      <c r="D153" s="70"/>
      <c r="F153" s="27" t="s">
        <v>30</v>
      </c>
      <c r="H153" s="71" t="s">
        <v>7</v>
      </c>
      <c r="I153" s="72"/>
      <c r="J153" s="72"/>
      <c r="K153" s="72"/>
    </row>
    <row r="154" spans="1:19" s="4" customFormat="1" ht="25.5" customHeight="1">
      <c r="A154" s="73" t="s">
        <v>119</v>
      </c>
      <c r="B154" s="74"/>
      <c r="C154" s="74"/>
      <c r="D154" s="74"/>
      <c r="E154" s="74"/>
      <c r="F154" s="74"/>
      <c r="G154" s="74"/>
      <c r="H154" s="74"/>
      <c r="I154" s="74"/>
      <c r="J154" s="74"/>
      <c r="K154" s="75"/>
    </row>
    <row r="155" spans="1:19" s="8" customFormat="1" ht="39" customHeight="1">
      <c r="A155" s="98" t="s">
        <v>13</v>
      </c>
      <c r="B155" s="99" t="s">
        <v>14</v>
      </c>
      <c r="C155" s="100"/>
      <c r="D155" s="98" t="s">
        <v>49</v>
      </c>
      <c r="E155" s="101" t="s">
        <v>5</v>
      </c>
      <c r="F155" s="98" t="s">
        <v>15</v>
      </c>
      <c r="G155" s="98" t="s">
        <v>16</v>
      </c>
      <c r="H155" s="98" t="s">
        <v>48</v>
      </c>
      <c r="I155" s="98" t="s">
        <v>17</v>
      </c>
      <c r="J155" s="98" t="s">
        <v>18</v>
      </c>
      <c r="K155" s="98" t="s">
        <v>19</v>
      </c>
      <c r="L155" s="9"/>
      <c r="M155" s="9"/>
      <c r="N155" s="9"/>
      <c r="O155" s="9"/>
      <c r="P155" s="9"/>
      <c r="Q155" s="9"/>
      <c r="R155" s="9"/>
      <c r="S155" s="9"/>
    </row>
    <row r="156" spans="1:19" s="4" customFormat="1" ht="61.5" customHeight="1">
      <c r="A156" s="10">
        <v>1</v>
      </c>
      <c r="B156" s="65" t="s">
        <v>120</v>
      </c>
      <c r="C156" s="66"/>
      <c r="D156" s="97"/>
      <c r="E156" s="12" t="s">
        <v>139</v>
      </c>
      <c r="F156" s="11">
        <v>2</v>
      </c>
      <c r="G156" s="14"/>
      <c r="H156" s="14">
        <f>F156*G156</f>
        <v>0</v>
      </c>
      <c r="I156" s="11">
        <v>8</v>
      </c>
      <c r="J156" s="15">
        <f>G156+G156*8%</f>
        <v>0</v>
      </c>
      <c r="K156" s="16">
        <f>H156+H156*8%</f>
        <v>0</v>
      </c>
    </row>
    <row r="157" spans="1:19" s="4" customFormat="1" ht="51" customHeight="1">
      <c r="A157" s="10">
        <v>2</v>
      </c>
      <c r="B157" s="67" t="s">
        <v>121</v>
      </c>
      <c r="C157" s="66"/>
      <c r="D157" s="97"/>
      <c r="E157" s="12" t="s">
        <v>139</v>
      </c>
      <c r="F157" s="11">
        <v>9</v>
      </c>
      <c r="G157" s="14"/>
      <c r="H157" s="14">
        <f t="shared" ref="H157:H167" si="28">F157*G157</f>
        <v>0</v>
      </c>
      <c r="I157" s="11">
        <v>8</v>
      </c>
      <c r="J157" s="15">
        <f t="shared" ref="J157:J167" si="29">G157+G157*8%</f>
        <v>0</v>
      </c>
      <c r="K157" s="16">
        <f t="shared" ref="K157:K167" si="30">H157+H157*8%</f>
        <v>0</v>
      </c>
    </row>
    <row r="158" spans="1:19" s="4" customFormat="1" ht="48" customHeight="1">
      <c r="A158" s="10">
        <v>3</v>
      </c>
      <c r="B158" s="65" t="s">
        <v>122</v>
      </c>
      <c r="C158" s="66"/>
      <c r="D158" s="97"/>
      <c r="E158" s="12" t="s">
        <v>139</v>
      </c>
      <c r="F158" s="11">
        <v>6</v>
      </c>
      <c r="G158" s="14"/>
      <c r="H158" s="14">
        <f t="shared" si="28"/>
        <v>0</v>
      </c>
      <c r="I158" s="11">
        <v>8</v>
      </c>
      <c r="J158" s="15">
        <f t="shared" si="29"/>
        <v>0</v>
      </c>
      <c r="K158" s="16">
        <f t="shared" si="30"/>
        <v>0</v>
      </c>
    </row>
    <row r="159" spans="1:19" s="4" customFormat="1" ht="51.75" customHeight="1">
      <c r="A159" s="10">
        <v>4</v>
      </c>
      <c r="B159" s="65" t="s">
        <v>123</v>
      </c>
      <c r="C159" s="66"/>
      <c r="D159" s="97"/>
      <c r="E159" s="12" t="s">
        <v>139</v>
      </c>
      <c r="F159" s="11">
        <v>6</v>
      </c>
      <c r="G159" s="14"/>
      <c r="H159" s="14">
        <f t="shared" si="28"/>
        <v>0</v>
      </c>
      <c r="I159" s="11">
        <v>8</v>
      </c>
      <c r="J159" s="15">
        <f t="shared" si="29"/>
        <v>0</v>
      </c>
      <c r="K159" s="16">
        <f t="shared" si="30"/>
        <v>0</v>
      </c>
    </row>
    <row r="160" spans="1:19" s="4" customFormat="1" ht="48" customHeight="1">
      <c r="A160" s="10">
        <v>5</v>
      </c>
      <c r="B160" s="65" t="s">
        <v>124</v>
      </c>
      <c r="C160" s="66"/>
      <c r="D160" s="97"/>
      <c r="E160" s="12" t="s">
        <v>139</v>
      </c>
      <c r="F160" s="11">
        <v>2</v>
      </c>
      <c r="G160" s="14"/>
      <c r="H160" s="14">
        <f t="shared" si="28"/>
        <v>0</v>
      </c>
      <c r="I160" s="11">
        <v>8</v>
      </c>
      <c r="J160" s="15">
        <f t="shared" si="29"/>
        <v>0</v>
      </c>
      <c r="K160" s="16">
        <f t="shared" si="30"/>
        <v>0</v>
      </c>
    </row>
    <row r="161" spans="1:11" s="4" customFormat="1" ht="48" customHeight="1">
      <c r="A161" s="10">
        <v>6</v>
      </c>
      <c r="B161" s="67" t="s">
        <v>125</v>
      </c>
      <c r="C161" s="66"/>
      <c r="D161" s="97"/>
      <c r="E161" s="12" t="s">
        <v>140</v>
      </c>
      <c r="F161" s="11">
        <v>8</v>
      </c>
      <c r="G161" s="14"/>
      <c r="H161" s="14">
        <f t="shared" si="28"/>
        <v>0</v>
      </c>
      <c r="I161" s="11">
        <v>8</v>
      </c>
      <c r="J161" s="15">
        <f t="shared" si="29"/>
        <v>0</v>
      </c>
      <c r="K161" s="16">
        <f t="shared" si="30"/>
        <v>0</v>
      </c>
    </row>
    <row r="162" spans="1:11" s="4" customFormat="1" ht="47.25" customHeight="1">
      <c r="A162" s="10">
        <v>7</v>
      </c>
      <c r="B162" s="67" t="s">
        <v>126</v>
      </c>
      <c r="C162" s="66"/>
      <c r="D162" s="97"/>
      <c r="E162" s="12" t="s">
        <v>140</v>
      </c>
      <c r="F162" s="11">
        <v>3</v>
      </c>
      <c r="G162" s="14"/>
      <c r="H162" s="14">
        <f t="shared" si="28"/>
        <v>0</v>
      </c>
      <c r="I162" s="11">
        <v>8</v>
      </c>
      <c r="J162" s="15">
        <f t="shared" si="29"/>
        <v>0</v>
      </c>
      <c r="K162" s="16">
        <f t="shared" si="30"/>
        <v>0</v>
      </c>
    </row>
    <row r="163" spans="1:11" s="4" customFormat="1" ht="48.75" customHeight="1">
      <c r="A163" s="10">
        <v>8</v>
      </c>
      <c r="B163" s="67" t="s">
        <v>127</v>
      </c>
      <c r="C163" s="66"/>
      <c r="D163" s="97"/>
      <c r="E163" s="12" t="s">
        <v>140</v>
      </c>
      <c r="F163" s="11">
        <v>13</v>
      </c>
      <c r="G163" s="14"/>
      <c r="H163" s="14">
        <f t="shared" si="28"/>
        <v>0</v>
      </c>
      <c r="I163" s="11">
        <v>8</v>
      </c>
      <c r="J163" s="15">
        <f t="shared" si="29"/>
        <v>0</v>
      </c>
      <c r="K163" s="16">
        <f t="shared" si="30"/>
        <v>0</v>
      </c>
    </row>
    <row r="164" spans="1:11" s="4" customFormat="1" ht="58.5" customHeight="1">
      <c r="A164" s="10">
        <v>9</v>
      </c>
      <c r="B164" s="67" t="s">
        <v>128</v>
      </c>
      <c r="C164" s="66"/>
      <c r="D164" s="97"/>
      <c r="E164" s="12" t="s">
        <v>140</v>
      </c>
      <c r="F164" s="11">
        <v>11</v>
      </c>
      <c r="G164" s="14"/>
      <c r="H164" s="14">
        <f t="shared" si="28"/>
        <v>0</v>
      </c>
      <c r="I164" s="11">
        <v>8</v>
      </c>
      <c r="J164" s="15">
        <f t="shared" si="29"/>
        <v>0</v>
      </c>
      <c r="K164" s="16">
        <f t="shared" si="30"/>
        <v>0</v>
      </c>
    </row>
    <row r="165" spans="1:11" s="4" customFormat="1" ht="58.5" customHeight="1">
      <c r="A165" s="10">
        <v>10</v>
      </c>
      <c r="B165" s="67" t="s">
        <v>129</v>
      </c>
      <c r="C165" s="66"/>
      <c r="D165" s="97"/>
      <c r="E165" s="12" t="s">
        <v>140</v>
      </c>
      <c r="F165" s="11">
        <v>8</v>
      </c>
      <c r="G165" s="14"/>
      <c r="H165" s="14">
        <f t="shared" si="28"/>
        <v>0</v>
      </c>
      <c r="I165" s="11">
        <v>8</v>
      </c>
      <c r="J165" s="15">
        <f t="shared" si="29"/>
        <v>0</v>
      </c>
      <c r="K165" s="16">
        <f t="shared" si="30"/>
        <v>0</v>
      </c>
    </row>
    <row r="166" spans="1:11" s="4" customFormat="1" ht="58.5" customHeight="1">
      <c r="A166" s="10">
        <v>11</v>
      </c>
      <c r="B166" s="67" t="s">
        <v>130</v>
      </c>
      <c r="C166" s="66"/>
      <c r="D166" s="97"/>
      <c r="E166" s="12" t="s">
        <v>140</v>
      </c>
      <c r="F166" s="11">
        <v>7</v>
      </c>
      <c r="G166" s="14"/>
      <c r="H166" s="14">
        <f t="shared" si="28"/>
        <v>0</v>
      </c>
      <c r="I166" s="11">
        <v>8</v>
      </c>
      <c r="J166" s="15">
        <f t="shared" si="29"/>
        <v>0</v>
      </c>
      <c r="K166" s="16">
        <f t="shared" si="30"/>
        <v>0</v>
      </c>
    </row>
    <row r="167" spans="1:11" s="4" customFormat="1" ht="68.25" customHeight="1">
      <c r="A167" s="10">
        <v>12</v>
      </c>
      <c r="B167" s="67" t="s">
        <v>131</v>
      </c>
      <c r="C167" s="66"/>
      <c r="D167" s="97"/>
      <c r="E167" s="12" t="s">
        <v>140</v>
      </c>
      <c r="F167" s="11">
        <v>2</v>
      </c>
      <c r="G167" s="14"/>
      <c r="H167" s="14">
        <f t="shared" si="28"/>
        <v>0</v>
      </c>
      <c r="I167" s="11">
        <v>8</v>
      </c>
      <c r="J167" s="15">
        <f t="shared" si="29"/>
        <v>0</v>
      </c>
      <c r="K167" s="16">
        <f t="shared" si="30"/>
        <v>0</v>
      </c>
    </row>
    <row r="168" spans="1:11" s="4" customFormat="1" ht="29.25" customHeight="1">
      <c r="A168" s="28">
        <v>13</v>
      </c>
      <c r="B168" s="85" t="s">
        <v>137</v>
      </c>
      <c r="C168" s="86"/>
      <c r="D168" s="86"/>
      <c r="E168" s="86"/>
      <c r="F168" s="86"/>
      <c r="G168" s="87"/>
      <c r="H168" s="37">
        <f>SUM(H156:H167)</f>
        <v>0</v>
      </c>
      <c r="I168" s="29" t="s">
        <v>1</v>
      </c>
      <c r="J168" s="30" t="s">
        <v>1</v>
      </c>
      <c r="K168" s="38">
        <f>SUM(K156:K167)</f>
        <v>0</v>
      </c>
    </row>
    <row r="169" spans="1:11" s="4" customFormat="1" ht="68.25" customHeight="1">
      <c r="A169" s="95">
        <v>14</v>
      </c>
      <c r="B169" s="88" t="s">
        <v>132</v>
      </c>
      <c r="C169" s="89"/>
      <c r="D169" s="102" t="s">
        <v>134</v>
      </c>
      <c r="E169" s="103" t="s">
        <v>133</v>
      </c>
      <c r="F169" s="102" t="s">
        <v>135</v>
      </c>
      <c r="G169" s="104" t="s">
        <v>9</v>
      </c>
      <c r="H169" s="102" t="s">
        <v>136</v>
      </c>
      <c r="I169" s="102" t="s">
        <v>1</v>
      </c>
      <c r="J169" s="105" t="s">
        <v>1</v>
      </c>
      <c r="K169" s="106" t="s">
        <v>1</v>
      </c>
    </row>
    <row r="170" spans="1:11" s="4" customFormat="1" ht="68.25" customHeight="1">
      <c r="A170" s="96"/>
      <c r="B170" s="90"/>
      <c r="C170" s="91"/>
      <c r="D170" s="102"/>
      <c r="E170" s="36">
        <v>1</v>
      </c>
      <c r="F170" s="40"/>
      <c r="G170" s="39">
        <v>23</v>
      </c>
      <c r="H170" s="40">
        <f>F170+F170*23%</f>
        <v>0</v>
      </c>
      <c r="I170" s="29" t="s">
        <v>1</v>
      </c>
      <c r="J170" s="30" t="s">
        <v>1</v>
      </c>
      <c r="K170" s="31" t="s">
        <v>1</v>
      </c>
    </row>
    <row r="171" spans="1:11" s="4" customFormat="1" ht="27.75" customHeight="1">
      <c r="A171" s="28">
        <v>15</v>
      </c>
      <c r="B171" s="92" t="s">
        <v>138</v>
      </c>
      <c r="C171" s="93"/>
      <c r="D171" s="93"/>
      <c r="E171" s="93"/>
      <c r="F171" s="93"/>
      <c r="G171" s="94"/>
      <c r="H171" s="107">
        <f>H168+F170</f>
        <v>0</v>
      </c>
      <c r="I171" s="29" t="s">
        <v>1</v>
      </c>
      <c r="J171" s="30" t="s">
        <v>1</v>
      </c>
      <c r="K171" s="108">
        <f>H170+K168</f>
        <v>0</v>
      </c>
    </row>
  </sheetData>
  <mergeCells count="68">
    <mergeCell ref="B168:G168"/>
    <mergeCell ref="B169:C170"/>
    <mergeCell ref="B171:G171"/>
    <mergeCell ref="A169:A170"/>
    <mergeCell ref="B153:D153"/>
    <mergeCell ref="A154:K154"/>
    <mergeCell ref="B155:C155"/>
    <mergeCell ref="B156:C156"/>
    <mergeCell ref="B157:C157"/>
    <mergeCell ref="B158:C158"/>
    <mergeCell ref="B159:C159"/>
    <mergeCell ref="B160:C160"/>
    <mergeCell ref="B162:C162"/>
    <mergeCell ref="B163:C163"/>
    <mergeCell ref="B167:C167"/>
    <mergeCell ref="B164:C164"/>
    <mergeCell ref="B165:C165"/>
    <mergeCell ref="B166:C166"/>
    <mergeCell ref="A63:K63"/>
    <mergeCell ref="B66:C66"/>
    <mergeCell ref="B64:C64"/>
    <mergeCell ref="B65:C65"/>
    <mergeCell ref="B161:C161"/>
    <mergeCell ref="H153:K153"/>
    <mergeCell ref="B67:C67"/>
    <mergeCell ref="H93:K93"/>
    <mergeCell ref="A94:L94"/>
    <mergeCell ref="A132:G132"/>
    <mergeCell ref="B134:J134"/>
    <mergeCell ref="B62:D62"/>
    <mergeCell ref="H62:K62"/>
    <mergeCell ref="B44:C44"/>
    <mergeCell ref="B46:C46"/>
    <mergeCell ref="B47:C47"/>
    <mergeCell ref="B48:C48"/>
    <mergeCell ref="B10:C10"/>
    <mergeCell ref="B11:C11"/>
    <mergeCell ref="B42:C42"/>
    <mergeCell ref="B43:C43"/>
    <mergeCell ref="B45:C45"/>
    <mergeCell ref="B40:C40"/>
    <mergeCell ref="B41:C41"/>
    <mergeCell ref="B23:D23"/>
    <mergeCell ref="H23:K23"/>
    <mergeCell ref="A24:K24"/>
    <mergeCell ref="B39:C39"/>
    <mergeCell ref="B25:C25"/>
    <mergeCell ref="B26:C26"/>
    <mergeCell ref="B27:C27"/>
    <mergeCell ref="B37:D37"/>
    <mergeCell ref="H37:K37"/>
    <mergeCell ref="A38:K38"/>
    <mergeCell ref="B3:C3"/>
    <mergeCell ref="B4:C4"/>
    <mergeCell ref="B5:C5"/>
    <mergeCell ref="B20:K20"/>
    <mergeCell ref="B1:D1"/>
    <mergeCell ref="H1:K1"/>
    <mergeCell ref="A2:K2"/>
    <mergeCell ref="B6:C6"/>
    <mergeCell ref="B12:C12"/>
    <mergeCell ref="B13:C13"/>
    <mergeCell ref="B14:C14"/>
    <mergeCell ref="B15:C15"/>
    <mergeCell ref="B16:C16"/>
    <mergeCell ref="B7:C7"/>
    <mergeCell ref="B8:C8"/>
    <mergeCell ref="B9:C9"/>
  </mergeCells>
  <pageMargins left="0.7" right="0.7" top="0.75" bottom="0.75" header="0.3" footer="0.3"/>
  <pageSetup paperSize="9" scale="88" fitToHeight="0" orientation="landscape" r:id="rId1"/>
  <headerFooter>
    <oddHeader>&amp;L&amp;"-,Pogrubiony"&amp;14ZP/220/19/24&amp;C&amp;"-,Pogrubiony"&amp;18&amp;K0070C0FORMULARZ CEN JEDNOSTKOWYCH&amp;R&amp;"-,Pogrubiony"&amp;14Załącznik nr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Wioleta Sybal</cp:lastModifiedBy>
  <cp:lastPrinted>2022-11-21T06:17:19Z</cp:lastPrinted>
  <dcterms:created xsi:type="dcterms:W3CDTF">2019-05-23T09:52:31Z</dcterms:created>
  <dcterms:modified xsi:type="dcterms:W3CDTF">2024-04-05T07:16:17Z</dcterms:modified>
</cp:coreProperties>
</file>