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kkowalczyk\Documents\2024_21 materiały eksploatacyjne (32 cz)\21 pytania\do publikacji\"/>
    </mc:Choice>
  </mc:AlternateContent>
  <bookViews>
    <workbookView xWindow="0" yWindow="0" windowWidth="28800" windowHeight="12300" tabRatio="894" activeTab="13"/>
  </bookViews>
  <sheets>
    <sheet name="INFORMACJE OGÓLNE" sheetId="144" r:id="rId1"/>
    <sheet name="Formularz oferty" sheetId="1" r:id="rId2"/>
    <sheet name="część (1)" sheetId="109" r:id="rId3"/>
    <sheet name="część (2)" sheetId="151" r:id="rId4"/>
    <sheet name="część (3)" sheetId="131" r:id="rId5"/>
    <sheet name="część (4)" sheetId="145" r:id="rId6"/>
    <sheet name="część (5)" sheetId="133" r:id="rId7"/>
    <sheet name="część (6)" sheetId="134" r:id="rId8"/>
    <sheet name="część (7)" sheetId="135" r:id="rId9"/>
    <sheet name="część (8)" sheetId="136" r:id="rId10"/>
    <sheet name="część (9)" sheetId="137" r:id="rId11"/>
    <sheet name="część (10)" sheetId="146" r:id="rId12"/>
    <sheet name="część (11)" sheetId="139" r:id="rId13"/>
    <sheet name="część (12)" sheetId="147" r:id="rId14"/>
    <sheet name="część (13.)" sheetId="148" r:id="rId15"/>
    <sheet name="część (14)" sheetId="149" r:id="rId16"/>
    <sheet name="część (15)" sheetId="130" r:id="rId17"/>
    <sheet name="część (16)" sheetId="150" r:id="rId18"/>
    <sheet name="część (17)" sheetId="152" r:id="rId19"/>
    <sheet name="część (18)" sheetId="153" r:id="rId20"/>
    <sheet name="część (19)" sheetId="155" r:id="rId21"/>
    <sheet name="część (20)" sheetId="156" r:id="rId22"/>
    <sheet name="część (21)" sheetId="157" r:id="rId23"/>
    <sheet name="część (22)" sheetId="158" r:id="rId24"/>
    <sheet name="część (23)" sheetId="159" r:id="rId25"/>
    <sheet name="część (24)" sheetId="161" r:id="rId26"/>
    <sheet name="część (25)" sheetId="162" r:id="rId27"/>
    <sheet name="część (26)" sheetId="163" r:id="rId28"/>
    <sheet name="część (27)" sheetId="164" r:id="rId29"/>
    <sheet name="część (28)" sheetId="165" r:id="rId30"/>
    <sheet name="część (29)" sheetId="166" r:id="rId31"/>
    <sheet name="część (30)" sheetId="167" r:id="rId32"/>
    <sheet name="część (31)" sheetId="168" r:id="rId33"/>
    <sheet name="część (32)" sheetId="169" r:id="rId34"/>
    <sheet name="część (13)" sheetId="141" state="hidden" r:id="rId35"/>
  </sheets>
  <definedNames>
    <definedName name="_xlnm.Print_Area" localSheetId="2">'część (1)'!$A$1:$I$13</definedName>
    <definedName name="_xlnm.Print_Area" localSheetId="11">'część (10)'!$A$1:$I$13</definedName>
    <definedName name="_xlnm.Print_Area" localSheetId="12">'część (11)'!$A$1:$I$16</definedName>
    <definedName name="_xlnm.Print_Area" localSheetId="13">'część (12)'!$A$1:$I$19</definedName>
    <definedName name="_xlnm.Print_Area" localSheetId="34">'część (13)'!$A$1:$I$23</definedName>
    <definedName name="_xlnm.Print_Area" localSheetId="14">'część (13.)'!$A$1:$I$13</definedName>
    <definedName name="_xlnm.Print_Area" localSheetId="15">'część (14)'!$A$1:$I$13</definedName>
    <definedName name="_xlnm.Print_Area" localSheetId="16">'część (15)'!$A$1:$I$26</definedName>
    <definedName name="_xlnm.Print_Area" localSheetId="17">'część (16)'!$A$1:$I$13</definedName>
    <definedName name="_xlnm.Print_Area" localSheetId="18">'część (17)'!$A$1:$I$15</definedName>
    <definedName name="_xlnm.Print_Area" localSheetId="19">'część (18)'!$A$1:$I$12</definedName>
    <definedName name="_xlnm.Print_Area" localSheetId="20">'część (19)'!$A$1:$I$16</definedName>
    <definedName name="_xlnm.Print_Area" localSheetId="3">'część (2)'!$A$1:$I$17</definedName>
    <definedName name="_xlnm.Print_Area" localSheetId="21">'część (20)'!$A$1:$I$12</definedName>
    <definedName name="_xlnm.Print_Area" localSheetId="22">'część (21)'!$A$1:$I$12</definedName>
    <definedName name="_xlnm.Print_Area" localSheetId="23">'część (22)'!$A$1:$I$12</definedName>
    <definedName name="_xlnm.Print_Area" localSheetId="24">'część (23)'!$A$1:$I$12</definedName>
    <definedName name="_xlnm.Print_Area" localSheetId="25">'część (24)'!$A$1:$I$15</definedName>
    <definedName name="_xlnm.Print_Area" localSheetId="26">'część (25)'!$A$1:$I$12</definedName>
    <definedName name="_xlnm.Print_Area" localSheetId="27">'część (26)'!$A$1:$I$12</definedName>
    <definedName name="_xlnm.Print_Area" localSheetId="28">'część (27)'!$A$1:$I$12</definedName>
    <definedName name="_xlnm.Print_Area" localSheetId="29">'część (28)'!$A$1:$I$13</definedName>
    <definedName name="_xlnm.Print_Area" localSheetId="30">'część (29)'!$A$1:$I$14</definedName>
    <definedName name="_xlnm.Print_Area" localSheetId="4">'część (3)'!$A$1:$I$14</definedName>
    <definedName name="_xlnm.Print_Area" localSheetId="31">'część (30)'!$A$1:$I$14</definedName>
    <definedName name="_xlnm.Print_Area" localSheetId="32">'część (31)'!$A$1:$I$12</definedName>
    <definedName name="_xlnm.Print_Area" localSheetId="33">'część (32)'!$A$1:$I$14</definedName>
    <definedName name="_xlnm.Print_Area" localSheetId="5">'część (4)'!$A$1:$I$17</definedName>
    <definedName name="_xlnm.Print_Area" localSheetId="6">'część (5)'!$A$1:$I$13</definedName>
    <definedName name="_xlnm.Print_Area" localSheetId="7">'część (6)'!$A$1:$I$19</definedName>
    <definedName name="_xlnm.Print_Area" localSheetId="8">'część (7)'!$A$1:$I$13</definedName>
    <definedName name="_xlnm.Print_Area" localSheetId="9">'część (8)'!$A$1:$I$12</definedName>
    <definedName name="_xlnm.Print_Area" localSheetId="10">'część (9)'!$A$1:$I$18</definedName>
    <definedName name="_xlnm.Print_Area" localSheetId="1">'Formularz oferty'!$A$1:$F$87</definedName>
    <definedName name="_xlnm.Print_Area" localSheetId="0">'INFORMACJE OGÓLNE'!$B$2:$B$12</definedName>
  </definedNames>
  <calcPr calcId="162913"/>
</workbook>
</file>

<file path=xl/calcChain.xml><?xml version="1.0" encoding="utf-8"?>
<calcChain xmlns="http://schemas.openxmlformats.org/spreadsheetml/2006/main">
  <c r="D52" i="1" l="1"/>
  <c r="D51" i="1" l="1"/>
  <c r="D50" i="1"/>
  <c r="D49" i="1"/>
  <c r="D48" i="1"/>
  <c r="D47" i="1"/>
  <c r="D46" i="1"/>
  <c r="D45" i="1"/>
  <c r="D44" i="1"/>
  <c r="D43" i="1"/>
  <c r="D42" i="1"/>
  <c r="D41" i="1"/>
  <c r="D40" i="1"/>
  <c r="D39" i="1"/>
  <c r="D38" i="1"/>
  <c r="D37" i="1"/>
  <c r="D36" i="1"/>
  <c r="D35" i="1"/>
  <c r="D34" i="1"/>
  <c r="D33" i="1"/>
  <c r="D31" i="1"/>
  <c r="D30" i="1"/>
  <c r="D29" i="1"/>
  <c r="D28" i="1"/>
  <c r="D27" i="1"/>
  <c r="I13" i="169" l="1"/>
  <c r="I12" i="169"/>
  <c r="I11" i="169"/>
  <c r="F8" i="169" s="1"/>
  <c r="B2" i="169"/>
  <c r="I11" i="168"/>
  <c r="F8" i="168" s="1"/>
  <c r="B2" i="168"/>
  <c r="I13" i="167"/>
  <c r="I12" i="167"/>
  <c r="I11" i="167"/>
  <c r="F8" i="167" s="1"/>
  <c r="B2" i="167"/>
  <c r="I12" i="166"/>
  <c r="I13" i="166"/>
  <c r="I11" i="166"/>
  <c r="B2" i="166"/>
  <c r="I12" i="165"/>
  <c r="I11" i="165"/>
  <c r="F8" i="165" s="1"/>
  <c r="B2" i="165"/>
  <c r="I11" i="164"/>
  <c r="F8" i="164" s="1"/>
  <c r="B2" i="164"/>
  <c r="I11" i="163"/>
  <c r="F8" i="163" s="1"/>
  <c r="B2" i="163"/>
  <c r="I11" i="162"/>
  <c r="B2" i="162"/>
  <c r="I14" i="161"/>
  <c r="I13" i="161"/>
  <c r="I12" i="161"/>
  <c r="I11" i="161"/>
  <c r="F8" i="161"/>
  <c r="B2" i="161"/>
  <c r="I11" i="159"/>
  <c r="F8" i="159" s="1"/>
  <c r="B2" i="159"/>
  <c r="I11" i="158"/>
  <c r="F8" i="158" s="1"/>
  <c r="B2" i="158"/>
  <c r="I11" i="157"/>
  <c r="F8" i="157" s="1"/>
  <c r="B2" i="157"/>
  <c r="I11" i="156"/>
  <c r="F8" i="156" s="1"/>
  <c r="B2" i="156"/>
  <c r="I14" i="155"/>
  <c r="I15" i="155"/>
  <c r="I13" i="155"/>
  <c r="I12" i="155"/>
  <c r="I11" i="155"/>
  <c r="B2" i="155"/>
  <c r="I11" i="153"/>
  <c r="B2" i="153"/>
  <c r="I14" i="152"/>
  <c r="F8" i="152" s="1"/>
  <c r="I13" i="152"/>
  <c r="I12" i="152"/>
  <c r="I11" i="152"/>
  <c r="B2" i="152"/>
  <c r="I25" i="130"/>
  <c r="I23" i="130"/>
  <c r="I22" i="130"/>
  <c r="I21" i="130"/>
  <c r="I20" i="130"/>
  <c r="I19" i="130"/>
  <c r="I15" i="130"/>
  <c r="I14" i="130"/>
  <c r="I13" i="130"/>
  <c r="I12" i="130"/>
  <c r="I11" i="130"/>
  <c r="F8" i="166" l="1"/>
  <c r="F8" i="162"/>
  <c r="F8" i="155"/>
  <c r="F8" i="153"/>
  <c r="I16" i="151"/>
  <c r="I15" i="151"/>
  <c r="I14" i="151"/>
  <c r="I13" i="151"/>
  <c r="I12" i="151"/>
  <c r="I11" i="151"/>
  <c r="F8" i="151"/>
  <c r="B2" i="151"/>
  <c r="I11" i="150"/>
  <c r="F8" i="150" s="1"/>
  <c r="B2" i="150"/>
  <c r="I11" i="149"/>
  <c r="F8" i="149" s="1"/>
  <c r="B2" i="149"/>
  <c r="I11" i="148" l="1"/>
  <c r="F8" i="148"/>
  <c r="B2" i="148"/>
  <c r="I17" i="147"/>
  <c r="I14" i="147"/>
  <c r="I12" i="147"/>
  <c r="I11" i="147"/>
  <c r="B2" i="147"/>
  <c r="I11" i="139"/>
  <c r="I12" i="139"/>
  <c r="I13" i="139"/>
  <c r="I14" i="139"/>
  <c r="F8" i="137"/>
  <c r="I14" i="137"/>
  <c r="I15" i="137"/>
  <c r="I16" i="137"/>
  <c r="I17" i="137"/>
  <c r="I11" i="137"/>
  <c r="I12" i="137"/>
  <c r="I13" i="137"/>
  <c r="I17" i="134"/>
  <c r="I14" i="134"/>
  <c r="I11" i="131"/>
  <c r="I12" i="131"/>
  <c r="F8" i="147" l="1"/>
  <c r="D32" i="1" s="1"/>
  <c r="I11" i="146"/>
  <c r="B2" i="146"/>
  <c r="I15" i="145"/>
  <c r="I14" i="145"/>
  <c r="I13" i="145"/>
  <c r="I12" i="145"/>
  <c r="I11" i="145"/>
  <c r="B2" i="145"/>
  <c r="I24" i="130"/>
  <c r="F8" i="145" l="1"/>
  <c r="D24" i="1" s="1"/>
  <c r="F8" i="146"/>
  <c r="I12" i="141"/>
  <c r="I13" i="141"/>
  <c r="I14" i="141"/>
  <c r="I15" i="141"/>
  <c r="I16" i="141"/>
  <c r="I17" i="141"/>
  <c r="I18" i="141"/>
  <c r="I19" i="141"/>
  <c r="I20" i="141"/>
  <c r="I21" i="141"/>
  <c r="I22" i="141"/>
  <c r="I11" i="135"/>
  <c r="I12" i="135"/>
  <c r="I12" i="134" l="1"/>
  <c r="I18" i="130"/>
  <c r="I17" i="130"/>
  <c r="I11" i="141" l="1"/>
  <c r="F8" i="141" s="1"/>
  <c r="B2" i="141"/>
  <c r="I15" i="139"/>
  <c r="B2" i="139"/>
  <c r="F8" i="139" l="1"/>
  <c r="B2" i="137"/>
  <c r="I11" i="136"/>
  <c r="F8" i="136" s="1"/>
  <c r="B2" i="136"/>
  <c r="B2" i="135"/>
  <c r="I11" i="134"/>
  <c r="B2" i="134"/>
  <c r="F8" i="134" l="1"/>
  <c r="D26" i="1" s="1"/>
  <c r="F8" i="135"/>
  <c r="I11" i="133"/>
  <c r="F8" i="133" s="1"/>
  <c r="D25" i="1" s="1"/>
  <c r="B2" i="133"/>
  <c r="B2" i="131" l="1"/>
  <c r="I16" i="130"/>
  <c r="F8" i="130" s="1"/>
  <c r="B2" i="130"/>
  <c r="F8" i="131" l="1"/>
  <c r="D23" i="1" s="1"/>
  <c r="D22" i="1"/>
  <c r="I11" i="109" l="1"/>
  <c r="B2" i="109" l="1"/>
  <c r="F8" i="109" l="1"/>
  <c r="D21" i="1" s="1"/>
</calcChain>
</file>

<file path=xl/sharedStrings.xml><?xml version="1.0" encoding="utf-8"?>
<sst xmlns="http://schemas.openxmlformats.org/spreadsheetml/2006/main" count="869" uniqueCount="217">
  <si>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</si>
  <si>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</si>
  <si>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</si>
  <si>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</si>
  <si>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</si>
  <si>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</si>
  <si>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</si>
  <si>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</si>
  <si>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</si>
  <si>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</si>
  <si>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</si>
  <si>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</si>
  <si>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</si>
  <si>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</si>
  <si>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</si>
  <si>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</si>
  <si>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</si>
  <si>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</si>
  <si>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</si>
  <si>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</si>
  <si>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</si>
  <si>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</si>
  <si>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</si>
  <si>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</si>
  <si>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email</t>
  </si>
  <si>
    <t>FORMULARZ OFERTY</t>
  </si>
  <si>
    <t>Parametry wymagane</t>
  </si>
  <si>
    <t>Numer katalogowy 
(jeżeli istnieje)</t>
  </si>
  <si>
    <t>Załącznik nr …… do umowy</t>
  </si>
  <si>
    <t>Załącznik nr 1a do specyfikacji</t>
  </si>
  <si>
    <t>1.</t>
  </si>
  <si>
    <t>2.</t>
  </si>
  <si>
    <t>3.</t>
  </si>
  <si>
    <t>4.</t>
  </si>
  <si>
    <t>5.</t>
  </si>
  <si>
    <t>6.</t>
  </si>
  <si>
    <t>7.</t>
  </si>
  <si>
    <t>8.</t>
  </si>
  <si>
    <t>9.</t>
  </si>
  <si>
    <t>Oferujemy wykonanie całego przedmiotu zamówienia (w danej części) za cenę:</t>
  </si>
  <si>
    <t>10.</t>
  </si>
  <si>
    <t>11.</t>
  </si>
  <si>
    <t>Producent</t>
  </si>
  <si>
    <t>Nazwa handlowa produktu</t>
  </si>
  <si>
    <t>J.M.</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</si>
  <si>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</si>
  <si>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</si>
  <si>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</si>
  <si>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</si>
  <si>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</si>
  <si>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</si>
  <si>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</si>
  <si>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</si>
  <si>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</si>
  <si>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</si>
  <si>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</si>
  <si>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</si>
  <si>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</si>
  <si>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</si>
  <si>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</si>
  <si>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jeżeli wybór oferty będzie prowadził do powstania u Zamawiającego obowiązku podatkowego, zgodnie z przepisami o podatku od towarów i usług, należy podać cenę netto.</t>
  </si>
  <si>
    <t>Cena brutto*:</t>
  </si>
  <si>
    <t>Cena jednostkowa brutto*</t>
  </si>
  <si>
    <t>Wartość brutto* pozycji</t>
  </si>
  <si>
    <t>Załącznik nr 1 do SWZ</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</si>
  <si>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</si>
  <si>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sztuka</t>
  </si>
  <si>
    <t>szt.</t>
  </si>
  <si>
    <t xml:space="preserve">1. </t>
  </si>
  <si>
    <t xml:space="preserve">2. </t>
  </si>
  <si>
    <t>Worek foliowy niebieski nieprzeźroczysty, nieprzepuszczający światła, na leki i worki infuzyjne z lekiem  w rozmiarze 15 cm x 25 cm, gr. 0,05</t>
  </si>
  <si>
    <t>Worek foliowy niebieski nieprzezroczysty, nieprzepuszczający światła  na leki i worki infuzyjne z lekiem  w rozmiarze 20 cm x 35 cm, gr.0,05</t>
  </si>
  <si>
    <t>Worek foliowy niebieski nieprzezroczysty nieprzepuszczający światła, na leki i worki infuzyjne z lekiem w rozmiarze 23 cm x 45 cm, gr.0,05</t>
  </si>
  <si>
    <t>Worek foliowy niebieski nieprzezroczysty, nieprzepuszczający światła, na leki i worki infuzyjne z lekiem  w rozmiarze 33 cm x 45 cm, gr.0,05</t>
  </si>
  <si>
    <t xml:space="preserve">Worek foliowy niebieski nieprzeźroczysty, w rozmiarze 15 cm x 25 cm, </t>
  </si>
  <si>
    <t xml:space="preserve">Worek foliowy niebieski nieprzezroczysty,   w rozmiarze 20 cm x 35 cm, </t>
  </si>
  <si>
    <t xml:space="preserve">Worek foliowy niebieski nieprzezroczysty  w rozmiarze 23 cm x 45 cm, </t>
  </si>
  <si>
    <t xml:space="preserve">Worek foliowy niebieski nieprzezroczysty,  w rozmiarze 33 cm x 45 cm, </t>
  </si>
  <si>
    <t>Worek foliowy przeźroczysty do przechowywania leków 20x35cm</t>
  </si>
  <si>
    <t>Worek foliowy przeźroczysty do przechowywania leków 33x45cm</t>
  </si>
  <si>
    <t>Pudełko apteczne białe prostokątne z przykrywką 1000 ml</t>
  </si>
  <si>
    <t>Pudełko apteczne przeźroczyste prostokątne z przykrywką 250 ml</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</si>
  <si>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</si>
  <si>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</si>
  <si>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</si>
  <si>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</si>
  <si>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Oświadczamy, że: zamówienie będziemy wykonywać do czasu wyczerpania kwoty wynagrodzenia umownego, jednak nie dłużej niż na 24 miesiące od daty zawarcia umowy.
</t>
  </si>
  <si>
    <t>DFP.271.21.2024.KK</t>
  </si>
  <si>
    <t xml:space="preserve">Dostawa materiałów eksploatacyjnych do aparatów i dzierżawa urządzeń. </t>
  </si>
  <si>
    <t>Zestaw jednorazowego użytku do procedury HIPEC kompatybilny z posiadanym przez Zamawiającego systemem Combat PRS+ HIPEC</t>
  </si>
  <si>
    <t>szt</t>
  </si>
  <si>
    <t>Jednorazowa końcówka robocza kompatybilna z posiadanym przez Zamawiającego aparatem Nexus 1,9mm standard, krótka, długość robocza = 7,6cm wraz z drenem.</t>
  </si>
  <si>
    <t>Jednorazowa końcówka robocza kompatybilna z  posiadanym przez Zamawiającego aparatem Nexus 1,6mm micro, krótka, długość robocza = 8,89 cm, wraz z drenem.</t>
  </si>
  <si>
    <t>Jednorazowa końcówka robocza kompatybilna z  posiadanym przez Zamawiającego aparatem Nexus 1,1 mm precyzyjna, krótka, długość robocza = 8,57 cm, wraz z drenem.</t>
  </si>
  <si>
    <t>Jednorazowa końcówka robocza kompatybilna z  posiadanym przez Zamawiającego aparatem Nexus 1,1mm precyzyjna, długa zakrzywiona, długość
robocza = 17,14 cm,  wraz z drenem.</t>
  </si>
  <si>
    <t>Jednorazowa końcówka robocza kompatybilna z posiadanym przez Zamawiającego aparatem Nexus, sonda głębokiego dostępu, 1,9mm standard, długa ze sztywnym rękawem, długość robocza = 11,25 cm, wraz z drenem.</t>
  </si>
  <si>
    <t>Jednorazowa końcówka robocza kompatybilna z aparatem Nexus 1,6mm micro, długa zakrzywiona, długość robocza = 17,78 cm, wraz z drenem.</t>
  </si>
  <si>
    <t>Jednorazowe rurki dotchawiczne EMG kompatybilne z posiadanym przez Zamawiającego aparatem firmy Medtronic, system neuromonitoringu w chirurgii tarczycy, NIM 3.0 Response.
Rurki przeznaczone do zabezpieczenia drożności dróg oddechowych, wentylacji pacjenta oraz po podłączeniu do aparatury monitorującej - śródoperacyjnego monitorowania zapisu EMG tkanki mięśniowej krtani pacjenta oraz ciągłego śródoperacyjnego monitorowania nerwów zaopatrujących mięśnie krtani.
Rurka z mankietem uszczelniającym; z elektrodami służącymi do monitororwania EMG fałdów głosowych; rurka i mankiet wykonane z materiału umożliwiającego łatwe dostosowanie się do kształtu tchawicy. Rozmiar 6,0-8,0.</t>
  </si>
  <si>
    <t>Jednorazowe monopolarne sondy stymulacyjne kompatybilne z posiadanym przez Zamawiającego aparatem NIM 3.0 Response. Sondy z przepłukiwaną końcówką, posiadające elektrody służące do śródoperacyjnego stymulowania nerwów ruchowywch, przeznaczone do współpracy z monitorem aktywności EMG.
Cechy charakterystyczne: izolacja fluoroplastyczna przewodu ze stali nierdzewnej; budowa ułatwiająca bezpośrednią stymulację pni nerwów i minimalizację zjawiska przewodzenia impulsu elektrycznego przez płyn mózgowo - rdzeniowy; optymalne połączenie pomiędzy końcówką sondy i powierzchnią pnia nerwu w obrębie pola operacyjnego. Końcówka robocza 0,5 mm w jednym rozmiarze.</t>
  </si>
  <si>
    <t>opak.</t>
  </si>
  <si>
    <t>Do zabiegów otwartych aplikator argonowy, z filtrem, płaszcz 100 mm, sztywny, z wysuwaną elektrodą igłową, z kablem połączeniowym o dł. 3m, współpracujący z posiadaną przez Zamawiającego przystawką argonową firmy Erbe</t>
  </si>
  <si>
    <t>Pompa do posiadanego przez Zamawiającego noża wodnego ErbeJet 2</t>
  </si>
  <si>
    <t xml:space="preserve">Elektroda neutralna do posiadanej przez Zamawiającego diatermii Erbe VIO. Zamawiający wymaga aby zaoferowany produkt był dopuszczony przez producenta urządzenia. Zamawiający dopuszcza elektrody powrotnych REM, z pętlą sprzężenia zwrotnego, uniwersalnych, hydrożelowych o powierzchni  107cm2 o wymiarach 164 x 117mm i kompatybilnych z aparatami posiadanymi przez Zamawiającego, posiadające wszystkie certyfikaty kompatybilności i bezpieczeństwa użytkowania wystawione przez producenta elektrod z Unii Europejskiej.  Elektrody przeznaczone dla pacjentów dorosłych i dzieci. Elektrody wolne od lateksu. </t>
  </si>
  <si>
    <t xml:space="preserve">Aplikator prosty do posiadanego przez Zamawiającego noża wodnego typu JET2 , ø6 mm, długość 65 mm kabel z wtyczką typu International (3-PIN), z odsysaniem, z kablem przyłączeniowym o długości 4m </t>
  </si>
  <si>
    <t xml:space="preserve">Aplikator argonowy laparoskopowy, średnica 5mm, z filtrem, płaszcz 350 mm, sztywny, z wysuwaną elektrodą igłową z kablem połączeniowym o dł.3m, współpracujący z posiadaną przez Zamawiającego przystawką argonową firmy Erbe , </t>
  </si>
  <si>
    <t>Zestaw do pomp żywienia dojelitowego do posiadanej przez Zamawiającego pompy AMIKA FRESENIUS z możliwością połączenia ze zgłębnikem z końcówką ENFit jak i ENLock</t>
  </si>
  <si>
    <t>Zestaw do podawania diet dojelitowych z pustym workiem do posiadanej przez Zamawiającego pompy do żywienia dojelitowego AMIKA FRESENIUS,  z możliwością połączenia ze zgłębnikem z końcówką ENFit jak i ENLock</t>
  </si>
  <si>
    <t>Opis przedmiotu zamówienia</t>
  </si>
  <si>
    <t>Ilość</t>
  </si>
  <si>
    <t>j.m.</t>
  </si>
  <si>
    <t>Nazwa handlowa
Producent</t>
  </si>
  <si>
    <t>Czynsz dzierżawny BRUTTO za 1 miesiąc</t>
  </si>
  <si>
    <t>Czynsz dzierżawny BRUTTO pozycji</t>
  </si>
  <si>
    <t>mc</t>
  </si>
  <si>
    <t>Dzierżawa pomp do żywienia dojelitowego - 10 sztuk
Urządzenie nowe, rok produkcji min. 2023
Pompa do żywienia dojelitowego kompatybilna z poz. 1 i 2</t>
  </si>
  <si>
    <t>Koszt zużycia energii elektrycznej dzierżawionego urządzenia</t>
  </si>
  <si>
    <t xml:space="preserve">Założony czas pracy urządzenia </t>
  </si>
  <si>
    <t>Przyjęty koszt 1 kWh</t>
  </si>
  <si>
    <t>Moc oferowanego urządzenia w watach [W]</t>
  </si>
  <si>
    <t>Koszt zużycia energii elektrycznej</t>
  </si>
  <si>
    <t>godziny</t>
  </si>
  <si>
    <t xml:space="preserve"> Pompa do żywienia dojelitowego (poz. 3)</t>
  </si>
  <si>
    <t>(bez kosztów zużycia energii elektrycznej)</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</si>
  <si>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</si>
  <si>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</si>
  <si>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Jednorazowe nożyki do jałowego łączenia drenów do posiadanej przez Zamawiającego zgrzewarki TSCD II</t>
  </si>
  <si>
    <t>zest.</t>
  </si>
  <si>
    <t>1.1</t>
  </si>
  <si>
    <t>1.2</t>
  </si>
  <si>
    <t>1.3</t>
  </si>
  <si>
    <t>2.1</t>
  </si>
  <si>
    <t>2.2</t>
  </si>
  <si>
    <t xml:space="preserve">Zestaw jednorazowy przyrząd, 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jednym użądzeniu. Rozmiar jednorazowego przyrządu do biopsji : 20G długość 20 cm, 20G długość 16 cm, 20G długość 10 cm, 18G długość 25 cm, 18G długość 20 cm, 18G długość 16 cm, 18G długość 10 cm, 16G długość 16 cm, 16G długość 10 cm, 14G długość 16 cm, 14G długość 10 cm.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</si>
  <si>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</si>
  <si>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pistolet jednorazowy do biopsji gruboigłowej, igła jednorazowa, sterylna, ze zintegrowanym, jednorazowym "pistoletem"  z dwoma niezależnymi przyciskami umożliwiającymi strzał - z tyłu oraz na lewym boku rękojeści, długość strzału 22mm, rękojeść w ergonomi</t>
  </si>
  <si>
    <t xml:space="preserve">3. </t>
  </si>
  <si>
    <t xml:space="preserve">4. </t>
  </si>
  <si>
    <t xml:space="preserve">5. </t>
  </si>
  <si>
    <t>Jednorazowe igły do biopsji wspomaganej próżnią, kompatybilne z posiadanym przez Zamawiającego urządzeniem z poz.3 rozmiar igieł 10G 12G 14G</t>
  </si>
  <si>
    <t>Marker tkankowy jałowy przyrząd do jednorazowego stosowania, składający się z jednorazowego prowadnika i metalowego wszczepialnego zacisku markera tkankowego. Igła wprowadzająca oznaczona w odstępach co 1 cm. Wzmocnienie dla obrazu USG na końcówce wewnątrz dystalnej końcówki igły wprowadzającej. Znacznik wykonany z tytanu, stopu Inconel 625 i biodur 108. Znacznik tkankowy umożliwiający stosowanie z obrazowaniem MR i możliwością umieszczania pod kontrolą MRI. Dotępna minium w trzech kształtach. Rozmiar 17G, 10-12cm</t>
  </si>
  <si>
    <t>System do biopsji piersi, autonomiczne urządzenie do biopsji, służące do pobierania wielu próbek/wycinków przy jednokrotnym wprowadzeniu, przeznaczone do stosowania pod kontrolą obrazowania ultradźwiękowego. Urządzenie umożliwia pobranie i przechowywanie wielu próbek przy jednokrotnym wprowadzeniu sondy. Elementy systemu do biopsji piersi używane łącznie, umożliwiają bezpieczne pobieranie próbek w celu badań diagnostycznych podczas wykonywania biopsji piersi. Urządzenie składa się z zasilanego akumulatorowo manipulatora wielokrotnego użytku oraz sondy jednorazowego użytku z igłą o długości użytkowej 10 cm i pojemnikiem na próbki. System do biopsji piersi przeznaczony do pobierania próbek tkanki z piersi lub węzłów chłonnych pachowych do analizy diagnostycznej zmian w piersi. System do biopsji piersi do dostarczania tkanki gruczołu sutkowego do badań histologicznych przy częściowym lub całkowitym usunięciu obrazowanej zmiany. Kalibracja systemu do biopsji piersi trwa w przybliżeniu do 10 sekund</t>
  </si>
  <si>
    <t>dzierżawa</t>
  </si>
  <si>
    <t>Opis dzierżawionego systemu</t>
  </si>
  <si>
    <t xml:space="preserve">1. Nazwa i typ:                2.Producent:                         3. Kraj produkcji:
4. Rok produkcji:                5. Nr seryjny:                        6. Klasa wyrobu:
</t>
  </si>
  <si>
    <t xml:space="preserve"> System do biopsji piersi (poz. 3)</t>
  </si>
  <si>
    <t xml:space="preserve">Sterylny zestaw jednorazowego użytku do posiadanej przez zamawiajacego strzykawki automatycznej EMPOWER CTA+ Zestaw składający się z 2 komór (na kontrast i sól fizjologiczną o pojemności 200ml każdy), spike-ów, łącznika w kształcie litery Y oraz przewodu do podawania kontrastu, kompatybilnym z ogólnie dostępnymi wenflonami. </t>
  </si>
  <si>
    <t>Elektrody krótkie do termoablacji laserowej tkanek miękkich, dostosowane do posiadanego przez Zamawiającego generatora Echolaser, który emituje fale o długości 1064 nm. Elektroda zawiera w zestawie elastyczny światłowód kwarcowy o średnicy (300 mikronów) i płaskiej końcówce, do wprowadzenia przezskórnie za pomocą atraumatycznej igły Chiba o wysokiej echogeniczności i średnicy 0,8mm ( 21G ). Wszystkie akcesoria zawarte w zestawie są jednorazowego użytku. Zestaw dostępny w czterech kolorach R (czerwony), G (zielony), B (niebieski) i Y (żółty). Kolory zestawów rozpoznawalne przez system za pomocą złącza światłowodu SMA</t>
  </si>
  <si>
    <t>12.</t>
  </si>
  <si>
    <t>13.</t>
  </si>
  <si>
    <t>14.</t>
  </si>
  <si>
    <t>15.</t>
  </si>
  <si>
    <t>opak</t>
  </si>
  <si>
    <t>Jednorazowa sonda kontrolna do przeprowadzenia procedury w obrębie kręgosłupa przy wykorzystaniu modułu SD– bezpośrednio z pola operacyjnego przez operatora. Możliwość pełnej obsługi systemu z pola sterylnego min. wyzwalanie potencjałów MEP, zmiana wykonywanej procedury w zakresie neuromonitoringu,Zestaw czujników stymulatora sterowany przez chirurga, zawierający: a) uchwyt czujnika, b) 230 [mm] czujnik kątowy z kulistą końcówka o średnicy 2,3 [mm],c) 75 [mm] czujnik kątowy o średnicy 2,3 [mm],d) 100 [mm] czujnik z końcówką typu flush,e) igłowa elektroda powrotna.Czujnik sterowany przez chirurga z dwoma przyciskami sterowniczymi, wielokolorową kontrolką LED udostępniającą informację na temat testu i statusu oraz brzęczyk sygnalizujący dźwiękową odpowiedź zwrotną po naciśnięciu przycisku. Przycisk czujnika umożliwiający chirurgowi kontrolowaną, zdalną regulację prądu stymulującego oraz sterowanie procedurą monitorowania poprzez interfejs użytkownika.Sonda współpracująca z modułem interfejsu pacjenta OPM 660 do neuromonitoringu śródoperacyjnego NIM Eclipse SD/NP posiadanego przez Zamawiającego</t>
  </si>
  <si>
    <t>Elektrody 2 igłowe Jednorazowe, podwójne skręcone elektrody igłowe o wymiarach : 13 mm x 27G, kabel długości 2.5 m,  opakowanie zbiorcze 12 szt. Elektrody kodowane koloramiWtyki elektrody Kompatybilne z gniazdami modułu OPM660 – SD oraz modułem odbiorczym i stymulującym systemu NP  do neuromonitoringu śródoperacyjnego NIM Eclipse SD/NP posiadanego przez Zamawiającego</t>
  </si>
  <si>
    <t xml:space="preserve">Elektroda uziemiającaJednorazowa pojedyncza elektroda uziemiająca- powierzchniowa o wymiarach : 3.5 cm x 5.0 cm, kabel o długości 2m- kolor zielony, 
opakowanie zbiorcze 24 szt 
Wtyki elektrody Kompatybilne z gniazdami modułu OPM660 – SD oraz modułem odbiorczym systemu NP  do neuromonitoringu śródoperacyjnego NIM Eclipse SD/NP posiadanego przez Zamawiającego
</t>
  </si>
  <si>
    <t xml:space="preserve">Elektrody stymulujące zewnętrzne 2 kanałowaJednorazowe podwójne skręcone elektrody- powierzchniowe o wymiarach : 2.0 cm x 2.7 cm, opakowanie zbiorcze 24 szt 
Wtyki elektrody Kompatybilne z modułem stymulującym systemu NP.  do neuromonitoringu śródoperacyjnego NIM Eclipse SD/NP posiadanego przez Zamawiającego
</t>
  </si>
  <si>
    <t>Elektroda stymulująca igłowaJednorazowe pojedyncze elektrody korkociągowe wraz z kablem o długości 1,2m, opakowanie zbiorcze 24 szt. Wtyki elektrody Kompatybilne z gniazdami modułu stymulujacego systemu NP. do neuromonitoringu śródoperacyjnego NIM Eclipse SD/NP posiadanego przez Zamawiającego</t>
  </si>
  <si>
    <t>Elektroda stymulująca bipolarna  długość elektrody 100mm. Wtyki elektrody Kompatybilne z gniazdami modułu OPM660 – SD oraz z modułem stymulującym systemu NP. opakowanie 1 szt. do neuromonitoringu śródoperacyjnego NIM Eclipse SD/NP posiadanego przez Zamawiającego</t>
  </si>
  <si>
    <t xml:space="preserve">Elektroda stymulująca bipolarna  koncentryczna, długość elektrody 100mm. Wtyki elektrody Kompatybilne z gniazdami modułu OPM660 – SD oraz z modułem stymulującym systemu NP, 
opakowanie 10 szt. do neuromonitoringu śródoperacyjnego NIM Eclipse SD/NP posiadanego przez Zamawiającego
</t>
  </si>
  <si>
    <t>Elektroda stymulująca monopolarna długość elektrody 100mm,  do wyboru różne rodzaje końcówek min. do bezpośredniej stymulacji nerów, kulka, Wtyki elektrody Kompatybilne z gniazdami modułu OPM660 – SD oraz z modułem stymulującym systemu NP, opakowanie 1 szt. do neuromonitoringu śródoperacyjnego NIM Eclipse SD/NP posiadanego przez Zamawiającego</t>
  </si>
  <si>
    <t>Elektroda stymulująca długa  do bezpośredniego dojścia bocznego opakowanie 1 szt.  do neuromonitoringu śródoperacyjnego NIM Eclipse SD/NP posiadanego przez Zamawiającego</t>
  </si>
  <si>
    <t>Kable przedłużające, długość 1.2 m różne kolory opakowanie 10 szt  do neuromonitoringu śródoperacyjnego NIM Eclipse SD/NP posiadanego przez Zamawiającego</t>
  </si>
  <si>
    <t>Prowadniki, długość 15 cm, opakowanie 5 sztuk  do neuromonitoringu śródoperacyjnego NIM Eclipse SD/NP posiadanego przez Zamawiającego</t>
  </si>
  <si>
    <t>zest</t>
  </si>
  <si>
    <t xml:space="preserve">Uszczelki śr. 12-20mm do posiadanego przez zamawiającego morcelatora, przeznaczone do sterylizacji </t>
  </si>
  <si>
    <t>op</t>
  </si>
  <si>
    <t xml:space="preserve">Uszczelka krzyżowa do posiadanego przez zamawiającego morcelatora, śr. 32mm, przeznaczona do sterylizacji </t>
  </si>
  <si>
    <t xml:space="preserve">Rurka tnąca do posiadanego przez zamawiającego morcelatora, dł. robocza 155mm, średnica 15mm, z dwiema uszczelkami, jednorazowego użytku </t>
  </si>
  <si>
    <t xml:space="preserve">Worek dedykowany do morcelacji tkanek, Ø 160mm, pojemność 3,5l, prowadnica Ø 11,5mm 34 Charr.; wyposażony w 3 porty oznaczone różnymi kolorami oraz otwór główny ze ściągaczem, jednorazowego użytku </t>
  </si>
  <si>
    <t>Kapturek ochronny, jednorazowy do nałożenia na sondę pomiarową, do posiadanych przez zamawiającego termometrów Braun ThermoScan PRO 6000 Welch Allyn</t>
  </si>
  <si>
    <t>Dwukanałowy cewnik do cystometrii 7Fr, długość 47 cm, końcówka prosta, bezlateksowy</t>
  </si>
  <si>
    <t>Dreny ciśnieniowe do posiadanego przez Zamawiającego aparatu Laborie, długość 150cm, zawór trzykierunkowy.</t>
  </si>
  <si>
    <t>Dwukanałowy cewnik wodny, rektalny wyposażony w złącze typu Luer do pomiaru ciśnienia w jamie brzusznej 9Fr, 47cm. Nie zawiera lateksu.</t>
  </si>
  <si>
    <t>Kopułki do przetworników ciśnienia dla systemów posiadanych przez zamawiającego UDS 94 (kompletne z zatyczką luer lock).</t>
  </si>
  <si>
    <t>Dreny do posiadanej przez Zamawiającego pompy infuzyjnej Laborie, z silikonu długość 400cm.</t>
  </si>
  <si>
    <t>Mankiet uciskowy rozm.M,L na łydkę i udo do posiadanej przez Zamawiajacego pompy przerywanego ucisku pneumatycznego Flowtron ACS900</t>
  </si>
  <si>
    <t>par</t>
  </si>
  <si>
    <t>Zestaw do terapii ECCO2R (usuwania CO2 z krwii) do posiadanego przez Zamawiajacego aparatu do hemodiafiltracji PrisMax</t>
  </si>
  <si>
    <t>Koc ogrzewający całe ciało pacjenta dorosłego, wymiary 230cm x 130cm (± 5cm).
Kompatybilnośc oferowanych kocy z posiadanym przez Zamawiającego urządzeniem Mistral- Air MA2220.</t>
  </si>
  <si>
    <t xml:space="preserve">Zestaw standardowy (linia infuzyjna) do posiadanych przez Zamawiającego pomp objętościowych Alaris GW 800 do wlewów z filtrem 15 µm w komorze kroplowej, wolny od DEHP (ftalanów) długości 220 cm, objętość przestrzeni martwej (napełniania) 21 ml, średnica 3mm, zacisk rolkowy, filtr hydrofobowy wlotu powietrza, końcówka typu Luer męska z zastawką zwrotną, 1 iglica z odpowietrzeniem lub bez, bez zawartości DEHP </t>
  </si>
  <si>
    <t xml:space="preserve">Zestaw ochronny przed światłem nieprzezroczysty bursztynowy do posiadanych przez Zamawiającego pomp objętościowych Alaris GW 800, filtr 15 µm w komorze kroplowej, wolny od DEHP (ftalanów) długości 250 cm, objętość przestrzeni martwej (napełniania) 23 ml, średnica 3 mm, filtr hydrofobowy wlotu powietrza, końcówka typu Luer męska, zastawka typu antysyfon, 1 iglica z odpowietrzeniem lub bez, bez DEHP </t>
  </si>
  <si>
    <r>
      <t>Zestaw do wlewów dożylnych do posiadanych przez Zamawiającego pomp Alaris GW800, światłoczuły, długość 270 cm, igła typu spike, komora kroplowa w linii, port typu Y z</t>
    </r>
    <r>
      <rPr>
        <sz val="9"/>
        <rFont val="Calibri"/>
        <family val="2"/>
        <charset val="238"/>
        <scheme val="minor"/>
      </rPr>
      <t xml:space="preserve"> 5</t>
    </r>
    <r>
      <rPr>
        <sz val="9"/>
        <color rgb="FF000000"/>
        <rFont val="Calibri"/>
        <family val="2"/>
        <charset val="238"/>
        <scheme val="minor"/>
      </rPr>
      <t xml:space="preserve"> złączami (dostęp bezigłowy), 2 zaciski zatrzaskowe, 1 rolkowy regulator przepływu, 1 zawór antyzwrotny, 1 męskie</t>
    </r>
    <r>
      <rPr>
        <sz val="9"/>
        <rFont val="Calibri"/>
        <family val="2"/>
        <charset val="238"/>
        <scheme val="minor"/>
      </rPr>
      <t xml:space="preserve"> obrotowe</t>
    </r>
    <r>
      <rPr>
        <sz val="9"/>
        <color rgb="FFFF0000"/>
        <rFont val="Calibri"/>
        <family val="2"/>
        <charset val="238"/>
        <scheme val="minor"/>
      </rPr>
      <t xml:space="preserve"> </t>
    </r>
    <r>
      <rPr>
        <sz val="9"/>
        <color rgb="FF000000"/>
        <rFont val="Calibri"/>
        <family val="2"/>
        <charset val="238"/>
        <scheme val="minor"/>
      </rPr>
      <t>złącze luer-lock. Zestaw pakowany folia-papier, sterylny.</t>
    </r>
  </si>
  <si>
    <t xml:space="preserve">Zestaw do podaży żywienia pozajelitowego (TPN) z filtrem 1.2µm zintegrowanym w linii do posiadanych przez Zamawiającego pomp Alaris GP. Zestaw z zaworem bezigłowym, długość zestawu 275 cm;  zawierający zacisk zatrzaskowy; zacisk rolkowy; wstępna objętość wypełnienia 27 ml; średnica wewn. drenu 3mm; segment silikonowy do pompy; zacisk zabezpieczający Alaris; filtr 15µm w komorze kroplowej, męskie złącze typu luer. Nie zawierający DEHP, lateksu. Produkt sterylny.  </t>
  </si>
  <si>
    <t>Wkład jednorazowego użytku do automatycznego wstrzykiwacza kontrastu. Kompatybilny z posiadanymi przez Zamawiającego automatycznymi wstrzykiwaczami kontrastu Medrad Spectris Solaris MRI. Zawiera jeden wkład o pojemności 65 ml, jeden wkład o pojemności 115 ml, jedno złącze niskociśnieniowe o długości 250 cm z trójnikiem Y z zastawką antyzwrotną, dwa ostrza typu spike, jedno ostrze typu Spike duże, przeznaczone do nakłucia pojemnika z solą fizjologiczną, jedno ostrze typu Spike małe, przeznaczone do fiolki z kontrastem.</t>
  </si>
  <si>
    <t>Zestaw do szynowania moczowodów typu Double-J-Black Star z magnesem, drenaż do 1 miesiąca, cewnik wykonany z poliuretanu, znakowany co 1 cm o śr. 4,8Ch; 6Ch; 7Ch oraz dł.15cm, pętla pęcherzowa wyposażona w magnes do wychwytywania, urządzenie wychwytujące z końcówką magnetyczną wygiętą pod kątem 30'; otwarty-otwarty, popychacz o dł 40, prowadnica o śr. 0,035" i dł.150cm powleczona teflonem z giętkim zakończeniem.</t>
  </si>
  <si>
    <t>Opaska identyfikacyjna dla pacjentów dorosłych o wymiarach 25mm x 279mm, biała, zapięcie samoklejące.  Kasety kompatybilne z posiadanymi przez zamawiającego drukarkami Zebra HC-100 oraz ZD-510HC ; 1kaseta=200szt</t>
  </si>
  <si>
    <t>kaseta</t>
  </si>
  <si>
    <t>Opaska identyfikacyjna dla noworodków o wymiarach 19mm x 195mm, biała, zapięcie samoklejące.  Kasety kompatybilne z posiadanymi przez zamawiającego drukarkami Zebra HC-100 oraz ZD-510HC ; 1kaseta=260szt</t>
  </si>
  <si>
    <t>Anoskop proktologiczny operacyjny śr.23 mm. Anoskop ścięty skośnie o śr.23 mm i
długości roboczej 88 mm z rekojeścią przystosowaną do włożenia oświetlacza ołówkowego
lub końcówki zimnego światła ( światłowodu) . Wymiary anoskopu operacyjnego
umożliwiają współpracę z posiadanymi przez Zamawiającego ligatorami produkowanymi przez firmę Metrum CryoFlex</t>
  </si>
  <si>
    <t>Tubusy anoskopowe 1 x użytku kompatybilne z posiadanym przez zamawiającego aparatem BOB PRECOPTIC 85mm/20mm</t>
  </si>
  <si>
    <t>Ustnik do spirometru  do posiadanego aparatu LANGTES 1000  do badań spirometrycznych śr. 3cm  jednorazowego użytku, pokryty zewnątrz folią PE</t>
  </si>
  <si>
    <t>Kratka do biopsji piersi, sterylna, przeznaczona do użytku z posiadanym do zamawiającego systemem cewek do badania piersi Sentinelle. Kratka do biopsji piersi stabilizuje tkankę piersi podczas biopsji i przytrzymuje standardowy blok igły 20 mm × 20 mm</t>
  </si>
  <si>
    <t>rolka</t>
  </si>
  <si>
    <t>Zestaw jednorazowego użytku (jednodniowy) sterylnych przewodów podłączanych do dyspensera w celu przepompowywania radiofarmaceutyku z fiolki zewnętrznej do posiadanego przez zamawiającego systemu µDDS-A firmy Tema Sinergie.</t>
  </si>
  <si>
    <t>Jednorazowa strzykawka 5ml z gumowym tłokiem. Kompatybilna z posiadanym przez Zamawiajacego systemem rozdozowywania radiofarmaceutyku µDDS-A firmy Tema Sinergie i  z dedykowanymi do niego osłonami wolframowymi.</t>
  </si>
  <si>
    <t>Etykiety samoprzylepne o wymiarach 32 x 57 mm do posiadanej przez Zamawiajacego drukarki DYMO LebelWriter 450 Turbo (1000 szt./rolka).</t>
  </si>
  <si>
    <t>Elektroda 1 igłowa Jednorazowa pojedyncza elektroda igłowa o wymiarach : 13 mm x 27G, kabel długości 2.5 m, opakowanie zbiorcze 24 szt. Wtyki Elektrody kodowane kolorami. Kompatybilne zposiadanymi przez Zamawiającego gniazdami modułu OPM660 – SD oraz modułem NP. do neuromonitoringu śródoperacyjnego NIM Eclipse SD/NP posiadanego przez Zamawiającego</t>
  </si>
  <si>
    <t>Maska termoplastyczna stereotaktyczna, stabilizująca na głowę, szyję i ramiona; 5 punktowa do posiadanej przez Zamawiającego podstawki Head Step. Posiada jednolitą mikroperforację, gładkie krawędzie wykroju, listwę wokół maski- grubość: 1cm do mocowania w systemie wraz z pinem o grubości: 0,54 cm niezbędnym do zamocowania maski w systemie, grubość materiału termoplastycznego 2mm z otworem na nos.Temperatura grzania maski 65-70 stopni C.</t>
  </si>
  <si>
    <t>Maska termoplastyczna stereotaktyczna, stabilizująca na głowę, 3 punktowa do posiadanej przez Zamawiającego podstawki Head Step. Posiada jednolitą mikroperforację, gładkie krawędzie wykroju, listwę wokół maski- grubość: 1cm do mocowania w systemie wraz z pinem o grubości: 0,54 cm niezbędnym do zamocowania maski w systemie, grubość materiału termoplastycznego 2mm z otworem na nos.Temperatura grzania maski 65-70 stopni C.</t>
  </si>
  <si>
    <t>Bolus żelowy bez folii ochronnej 30x30x0,5 cm, elastyczny i wiotki materiał, wytrzymały na rozrywanie, łatwozmywalny, półprzezroczysty,wykonany z żelu z olejowego koloru żółtego na bazie oleju syntetycznego, nie wysycha, odporny na środki dezynfekujące i odkażające, wysoka konformalność z konturami pacjenta.</t>
  </si>
  <si>
    <t>Zestaw jednorazowych igłowych elektrod odbiorczych kodowanych kolorem Przystosowane do użycia z posiadanym przez Zamawiającego modułem interfejsu pacjenta OPM 660Zestaw elektrod składający się z :1) ośmiu sterylnych parzyście skręconych podskórnych igłowych elektrod rejestrujących, każda para z pojedynczym łącznikiem – jedna wtyczka z dwoma bolcami,2) jednej sterylnej igłowej elektrody powrotnej, 3) jednej powierzchniowej elektrody uziemiającej pacjenta,4) jednej parzyście skręconej elektrody powierzchniowej. Elektrody igłowe wykonane ze stali nierdzewnej, posiadające odprowadzenia oznaczone kolorami i formowane, zabezpieczone 1,5-milimetrowe złącza stykowe. Elektrody powierzchniowe umieszczone na biokompatybilnej samoprzylepnej podkładce żelowej. Elektrody współpracujace z modułem interfejsu pacjenta OPM 660 do neuromonitoringu śródoperacyjnego NIM Eclipse SD/NP posiadanego przez Zamawiającego</t>
  </si>
  <si>
    <t>Zestaw wkręcanych jednorazowych, jednokolorowych elektrod do stymulacji MEP, sterylna, podwójna, parzyście skręcona podskórna elektroda igłowa ze stali nierdzewnej typu korkociąg z pojedynczym łącznikiem i zablokowanym , osłoniętym złączem stykowym. Przystosowane do użycia z modułem interfejsu pacjenta. długość przewodu 2 [m], Elektrody współpracujace z posiadanym przez Zamawiającego modułem interfejsu pacjenta OPM 660 ,1 op- 2 sztuki ; do neuromonitoringu śródoperacyjnego NIM Eclipse SD/NP posiadanego przez Zamawiającego</t>
  </si>
  <si>
    <t>Elektroda stymulująca monopolarna ( stymulacja przez śruby)długość elektrody 100mm, 175 mm, 230 mm- do wyboru na etapie zamówienia Wtyki elektrody Kompatybilne z posiadanymi przez Zamawiającego gniazdami modułu OPM660 – SD oraz z modułem stymulującym systemu NP. opakowanie 1 szt. do neuromonitoringu śródoperacyjnego NIM Eclipse SD/NP posiadanego przez Zamawiającego</t>
  </si>
  <si>
    <t xml:space="preserve"> Elektroda ząbkowana do stymulacji nerwów krzyżowych </t>
  </si>
  <si>
    <t xml:space="preserve"> Łącznik do stymulatora zewnętrz. Do sym. Nerwów </t>
  </si>
  <si>
    <t xml:space="preserve">STYMULATOR ZEWNĘTRZ. VERIFY DO SYM.NERWÓW   </t>
  </si>
  <si>
    <t xml:space="preserve">ZEST.PROGRAMOWANIA SYMULATORA DO SYM.NERWÓW KRZYŻOWYCH </t>
  </si>
  <si>
    <t xml:space="preserve">Stymulator Interstim X do stymulacji nerwów krzyżowych </t>
  </si>
  <si>
    <t xml:space="preserve">Zestaw do symulacji nerwów krzyżowych z elektrodą ząbkowaną zawierający:  - elektrodę 4-kontaktową, odstępy między kontaktami 3mm, zaopatrzoną z ząbki wykonane z kauczuku silikonowego, służące zakotwiczeniu elektrody w miejscu implantacji ; zestaw dowprowadzenia elektrody metodą przeskórną; kabel do symulacji śródoperacyjnej; kabel do symulatora testowego; programowalny symulator zewnętrzny obsługujący technologię łączności bezprzewodowej. </t>
  </si>
  <si>
    <t xml:space="preserve">Zestaw do symulacji nerwów krzyżowych zawierający: -stymulator  wysokość 44 mm, długość 51 mm, grubość 7,7mm, masa 22 g, objętość 12,5 cm3, źródło zasilania 1,2 amperogodzin, 3,2 V Hybrydowe z litu, fluorku, węgla i tlenku srebrowo-wanadowego, stałe natężenie prądu; -zestaw do programowania symulatora: aparat przenośny z zainstalowaną aplikacją do programowania symulatora , komunikator obsługjący technologię łączności bezprzewodowej. </t>
  </si>
  <si>
    <r>
      <t xml:space="preserve">Osłona na sondę do USG przezprzełykowego, sterylna, bezlateksowa, jednorazowa. W komplecie z ustnikiem, klipsem i sterylnym żelem w strzykawce z wężykiem o długości 25cm. Wymiary 30mm x 11mm x 1000mm.
</t>
    </r>
    <r>
      <rPr>
        <sz val="9"/>
        <color rgb="FFFF0000"/>
        <rFont val="Calibri"/>
        <family val="2"/>
        <charset val="238"/>
        <scheme val="minor"/>
      </rPr>
      <t>Zamawiający wymaga opakowania a’ 12szt.</t>
    </r>
  </si>
  <si>
    <r>
      <t xml:space="preserve">Osłonki jednorazowe na głowicę laparoskopową </t>
    </r>
    <r>
      <rPr>
        <sz val="9"/>
        <color rgb="FFFF0000"/>
        <rFont val="Calibri"/>
        <family val="2"/>
        <charset val="238"/>
        <scheme val="minor"/>
      </rPr>
      <t>wykonana z polietylenu, z bezlateksową końcówką o wymiarach 15,2 x 244cm.</t>
    </r>
    <r>
      <rPr>
        <strike/>
        <sz val="9"/>
        <color rgb="FFFF0000"/>
        <rFont val="Calibri"/>
        <family val="2"/>
        <charset val="238"/>
        <scheme val="minor"/>
      </rPr>
      <t>do posiadanej przez Zamawiającego głowicy Civco</t>
    </r>
  </si>
  <si>
    <r>
      <t>Mankiet do posiadanego przez Zamawiającego kardiomonitora EMTEL 2000 szerokość 14cm +/- 2cm, obwód</t>
    </r>
    <r>
      <rPr>
        <sz val="11"/>
        <color rgb="FFFF0000"/>
        <rFont val="Calibri"/>
        <family val="2"/>
        <charset val="238"/>
        <scheme val="minor"/>
      </rPr>
      <t xml:space="preserve"> </t>
    </r>
    <r>
      <rPr>
        <strike/>
        <sz val="11"/>
        <color rgb="FFFF0000"/>
        <rFont val="Calibri"/>
        <family val="2"/>
        <charset val="238"/>
        <scheme val="minor"/>
      </rPr>
      <t>26</t>
    </r>
    <r>
      <rPr>
        <sz val="11"/>
        <color rgb="FFFF0000"/>
        <rFont val="Calibri"/>
        <family val="2"/>
        <charset val="238"/>
        <scheme val="minor"/>
      </rPr>
      <t xml:space="preserve"> 25</t>
    </r>
    <r>
      <rPr>
        <sz val="11"/>
        <rFont val="Calibri"/>
        <family val="2"/>
        <charset val="238"/>
        <scheme val="minor"/>
      </rPr>
      <t xml:space="preserve"> x 35cm o zaokrąglonych </t>
    </r>
    <r>
      <rPr>
        <strike/>
        <sz val="11"/>
        <color rgb="FFFF0000"/>
        <rFont val="Calibri"/>
        <family val="2"/>
        <charset val="238"/>
        <scheme val="minor"/>
      </rPr>
      <t>łagodnych dla pacjenta</t>
    </r>
    <r>
      <rPr>
        <sz val="11"/>
        <rFont val="Calibri"/>
        <family val="2"/>
        <charset val="238"/>
        <scheme val="minor"/>
      </rPr>
      <t xml:space="preserve"> brzegach, z podstawowymi informacjami umieszczonymi na mankiecie: data produkcji, wyraźne oznaczenie miejsca założenia na ręce oraz linii tętniczej, rozmiar i numer katalogowy producenta, pozbawionych  lateksu i szkodliwych ftalanów.
</t>
    </r>
    <r>
      <rPr>
        <sz val="11"/>
        <color rgb="FFFF0000"/>
        <rFont val="Calibri"/>
        <family val="2"/>
        <charset val="238"/>
        <scheme val="minor"/>
      </rPr>
      <t>Zamawiający wymaga mankietów wielorazowych, jednożyłowych o parametrach zgodnie ze specyfikacją.</t>
    </r>
  </si>
  <si>
    <r>
      <t xml:space="preserve">Zestaw do przezskórnej tracheostomii metodą Ciaglia (do wprowadzenia metodą Seldingera) w skład którego wchodzą: jednostopniowe rozszerzadło o kształcie rogu nosorożca z powłoką hydrofilną i wstępnie założonym cewnikiem prowadzącym, prowadnik ze znacznikami pozycjonującymi </t>
    </r>
    <r>
      <rPr>
        <strike/>
        <sz val="10"/>
        <color rgb="FFFF0000"/>
        <rFont val="Calibri"/>
        <family val="2"/>
        <charset val="238"/>
        <scheme val="minor"/>
      </rPr>
      <t>o średnicy 0,052 inch (1,32 mm), rozszerzacze ładujące do rurki tracheostomijnej (7,5mm,8,5mm,9mm  lub 6,0mm, 6,5mm, 7,0mm,7,5mm, 8mm  lub 8,5mm, 9mm, 10mm</t>
    </r>
    <r>
      <rPr>
        <sz val="10"/>
        <rFont val="Calibri"/>
        <family val="2"/>
        <charset val="238"/>
        <scheme val="minor"/>
      </rPr>
      <t xml:space="preserve">; 2x igła wprowadzająca (z koszulką </t>
    </r>
    <r>
      <rPr>
        <strike/>
        <sz val="10"/>
        <color rgb="FFFF0000"/>
        <rFont val="Calibri"/>
        <family val="2"/>
        <charset val="238"/>
        <scheme val="minor"/>
      </rPr>
      <t>i bez</t>
    </r>
    <r>
      <rPr>
        <sz val="10"/>
        <rFont val="Calibri"/>
        <family val="2"/>
        <charset val="238"/>
        <scheme val="minor"/>
      </rPr>
      <t xml:space="preserve">) 7 cm, rozmiar </t>
    </r>
    <r>
      <rPr>
        <sz val="10"/>
        <color rgb="FFFF0000"/>
        <rFont val="Calibri"/>
        <family val="2"/>
        <charset val="238"/>
        <scheme val="minor"/>
      </rPr>
      <t>14-</t>
    </r>
    <r>
      <rPr>
        <sz val="10"/>
        <rFont val="Calibri"/>
        <family val="2"/>
        <charset val="238"/>
        <scheme val="minor"/>
      </rPr>
      <t xml:space="preserve">15 G; krótkie rozszerzadlo o rozmiarze 14,0 Fr; </t>
    </r>
    <r>
      <rPr>
        <strike/>
        <sz val="10"/>
        <color rgb="FFFF0000"/>
        <rFont val="Calibri"/>
        <family val="2"/>
        <charset val="238"/>
        <scheme val="minor"/>
      </rPr>
      <t>6,5 cm</t>
    </r>
    <r>
      <rPr>
        <sz val="10"/>
        <rFont val="Calibri"/>
        <family val="2"/>
        <charset val="238"/>
        <scheme val="minor"/>
      </rPr>
      <t xml:space="preserve">; skalpel jednorazowego użytku </t>
    </r>
    <r>
      <rPr>
        <strike/>
        <sz val="10"/>
        <color rgb="FFFF0000"/>
        <rFont val="Calibri"/>
        <family val="2"/>
        <charset val="238"/>
        <scheme val="minor"/>
      </rPr>
      <t>nr 15</t>
    </r>
    <r>
      <rPr>
        <sz val="10"/>
        <rFont val="Calibri"/>
        <family val="2"/>
        <charset val="238"/>
        <scheme val="minor"/>
      </rPr>
      <t>; strzykawka 6</t>
    </r>
    <r>
      <rPr>
        <sz val="10"/>
        <color rgb="FFFF0000"/>
        <rFont val="Calibri"/>
        <family val="2"/>
        <charset val="238"/>
        <scheme val="minor"/>
      </rPr>
      <t>-10</t>
    </r>
    <r>
      <rPr>
        <sz val="10"/>
        <rFont val="Calibri"/>
        <family val="2"/>
        <charset val="238"/>
        <scheme val="minor"/>
      </rPr>
      <t xml:space="preserve">ml; </t>
    </r>
    <r>
      <rPr>
        <strike/>
        <sz val="10"/>
        <color rgb="FFFF0000"/>
        <rFont val="Calibri"/>
        <family val="2"/>
        <charset val="238"/>
        <scheme val="minor"/>
      </rPr>
      <t xml:space="preserve">czerwony pojemnik na zużyte igły; żel poślizgowy, </t>
    </r>
    <r>
      <rPr>
        <sz val="10"/>
        <rFont val="Calibri"/>
        <family val="2"/>
        <charset val="238"/>
        <scheme val="minor"/>
      </rPr>
      <t xml:space="preserve">4 </t>
    </r>
    <r>
      <rPr>
        <strike/>
        <sz val="10"/>
        <color rgb="FFFF0000"/>
        <rFont val="Calibri"/>
        <family val="2"/>
        <charset val="238"/>
        <scheme val="minor"/>
      </rPr>
      <t>gąbki</t>
    </r>
    <r>
      <rPr>
        <sz val="10"/>
        <rFont val="Calibri"/>
        <family val="2"/>
        <charset val="238"/>
        <scheme val="minor"/>
      </rPr>
      <t xml:space="preserve"> </t>
    </r>
    <r>
      <rPr>
        <sz val="10"/>
        <color rgb="FFFF0000"/>
        <rFont val="Calibri"/>
        <family val="2"/>
        <charset val="238"/>
        <scheme val="minor"/>
      </rPr>
      <t>kompresy z</t>
    </r>
    <r>
      <rPr>
        <sz val="10"/>
        <rFont val="Calibri"/>
        <family val="2"/>
        <charset val="238"/>
        <scheme val="minor"/>
      </rPr>
      <t xml:space="preserve"> gazy, </t>
    </r>
    <r>
      <rPr>
        <strike/>
        <sz val="10"/>
        <color rgb="FFFF0000"/>
        <rFont val="Calibri"/>
        <family val="2"/>
        <charset val="238"/>
        <scheme val="minor"/>
      </rPr>
      <t>zakrzywione kleszczyki hemostatyczne</t>
    </r>
  </si>
  <si>
    <r>
      <t xml:space="preserve">Jednorazowy pistolet automatyczny do biopsji tkanek miękkich 12G 10cm z obrotowym systemem ładującym w 2 krokach i przyciskiem do biopsji do penetracji tkanek 22mm.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2-kolorowy wskaźnik stanu pracy głębokości penetracji 22mm, dwa alternatywne spusty do aktywacji urządzenia dla operatorów leworęcznych i praworęcznych, bezpieczne zamknięcie pobranej próbki, wypustki na rękojeści zapobiegające przypadkowemu stoczeniu się ze stolika, kaniula trwale połączona z rękojeścią, urządzenie proste w obsłudze, szybkie i dokładne. Rozmiary 12G x 100 mm, 12G x 150 mm.
</t>
    </r>
    <r>
      <rPr>
        <sz val="9"/>
        <color rgb="FFFF0000"/>
        <rFont val="Calibri"/>
        <family val="2"/>
        <charset val="238"/>
        <scheme val="minor"/>
      </rPr>
      <t xml:space="preserve">Zamawiający dopuszcza 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Rozmiar 14 G 10 cm oraz 14 G 16 cm. Pozostałe parametry zgodnie z SWZ. </t>
    </r>
  </si>
  <si>
    <r>
      <t xml:space="preserve">Jednorazowy pistolet automatyczny do biopsji tkanek miękkich 16G 16cm z obrotowym systemem ładującym w 2 krokach i przyciskiem do biopsji o penetracji tkanek 22mm lub 11mm w dwóch osobnych przyrządach.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2-kolorowy wskaźnik stanu pracy głębokości penetracji 22mm, dwa alternatywne spusty do aktywacji urządzenia dla operatorów leworęcznych i  praworęcznych, bezpieczne zamknięcie pobranej próbki, wypustki na rękojeści zapobiegające przypadkowemu stoczeniu się ze stolika, kaniula trwale połączona z rękojeścią, urządzenie proste w obsłudze, szybkie i dokładne. Rozmiary 16G x 100 mm, 16G x 150 mm.
</t>
    </r>
    <r>
      <rPr>
        <sz val="9"/>
        <color rgb="FFFF0000"/>
        <rFont val="Calibri"/>
        <family val="2"/>
        <charset val="238"/>
        <scheme val="minor"/>
      </rPr>
      <t xml:space="preserve">Zamawiający dopuszcza  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Rozmiar 14 G 10 cm oraz 14 G 16 cm. Pozostałe parametry zgodnie z SWZ. </t>
    </r>
  </si>
  <si>
    <r>
      <t xml:space="preserve">Zestaw do pomiaru diurezy godzinowej, sterylny. Dwuświatłowy dren łączący, długość minimum 150 cm, łącznik do cewnika foley wyposażony w płaski, łatwy do zdezynfekowania bezigłowy port do pobierania próbek z przezroczystym okienkiem podglądu do kontroli obecności moczu i procesu pobierania próbki. Zestaw zawiera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Możliwość podwieszania zestawu na minimum 2 niezależne sposoby oraz zamontowania haka do podwieszania na dwóch poziomach mocowania. Na komorze graficzna instrukcja sposobu mocowania systemu do łóżka. Bez lateksu i DEHP. </t>
    </r>
    <r>
      <rPr>
        <sz val="10"/>
        <color rgb="FFFF0000"/>
        <rFont val="Calibri"/>
        <family val="2"/>
        <charset val="238"/>
        <scheme val="minor"/>
      </rPr>
      <t xml:space="preserve">Zamawiający wymaga zestawu składającego się z komory pomiarowej połączonej z niewymiennym workiem.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</si>
</sst>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zł&quot;_-;\-* #,##0.00\ &quot;zł&quot;_-;_-* &quot;-&quot;??\ &quot;zł&quot;_-;_-@_-"/>
    <numFmt numFmtId="164" formatCode="_-* #,##0.00\ _z_ł_-;\-* #,##0.00\ _z_ł_-;_-* &quot;-&quot;??\ _z_ł_-;_-@_-"/>
    <numFmt numFmtId="165" formatCode="_-* #,##0\ _z_ł_-;\-* #,##0\ _z_ł_-;_-* &quot;-&quot;??\ _z_ł_-;_-@_-"/>
    <numFmt numFmtId="166" formatCode="_-* #,##0.00&quot; zł&quot;_-;\-* #,##0.00&quot; zł&quot;_-;_-* \-??&quot; zł&quot;_-;_-@_-"/>
    <numFmt numFmtId="167" formatCode="_-* #,##0.00\ _z_ł_-;\-* #,##0.00\ _z_ł_-;_-* \-??\ _z_ł_-;_-@_-"/>
    <numFmt numFmtId="168" formatCode="&quot; &quot;#,##0.00,&quot;zł &quot;;&quot;-&quot;#,##0.00,&quot;zł &quot;;&quot; &quot;&quot;-&quot;#&quot; zł &quot;;&quot; &quot;@&quot; &quot;"/>
    <numFmt numFmtId="169" formatCode="#,##0.00\ &quot;zł&quot;"/>
    <numFmt numFmtId="170" formatCode="#,##0.00_ ;\-#,##0.00\ "/>
  </numFmts>
  <fonts count="68">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sz val="10"/>
      <name val="Calibri"/>
      <family val="2"/>
      <charset val="238"/>
      <scheme val="minor"/>
    </font>
    <font>
      <sz val="11"/>
      <name val="Calibri"/>
      <family val="2"/>
      <charset val="238"/>
      <scheme val="minor"/>
    </font>
    <font>
      <sz val="10"/>
      <color theme="1"/>
      <name val="Calibri"/>
      <family val="2"/>
      <charset val="238"/>
      <scheme val="minor"/>
    </font>
    <font>
      <i/>
      <sz val="10"/>
      <color theme="1"/>
      <name val="Garamond"/>
      <family val="1"/>
      <charset val="238"/>
    </font>
    <font>
      <i/>
      <sz val="10"/>
      <name val="Garamond"/>
      <family val="1"/>
      <charset val="238"/>
    </font>
    <font>
      <i/>
      <sz val="11"/>
      <name val="Garamond"/>
      <family val="1"/>
      <charset val="238"/>
    </font>
    <font>
      <b/>
      <sz val="14"/>
      <name val="Times New Roman"/>
      <family val="1"/>
      <charset val="238"/>
    </font>
    <font>
      <sz val="14"/>
      <name val="Times New Roman"/>
      <family val="1"/>
      <charset val="238"/>
    </font>
    <font>
      <sz val="9"/>
      <name val="Calibri"/>
      <family val="2"/>
      <scheme val="minor"/>
    </font>
    <font>
      <sz val="9"/>
      <color theme="1"/>
      <name val="Calibri"/>
      <family val="2"/>
      <scheme val="minor"/>
    </font>
    <font>
      <sz val="9"/>
      <name val="Calibri"/>
      <family val="2"/>
      <charset val="238"/>
      <scheme val="minor"/>
    </font>
    <font>
      <b/>
      <sz val="10"/>
      <name val="Calibri"/>
      <family val="2"/>
      <charset val="238"/>
      <scheme val="minor"/>
    </font>
    <font>
      <b/>
      <sz val="10"/>
      <color theme="1"/>
      <name val="Calibri"/>
      <family val="2"/>
      <charset val="238"/>
      <scheme val="minor"/>
    </font>
    <font>
      <sz val="11"/>
      <name val="Times New Roman"/>
      <family val="1"/>
      <charset val="238"/>
    </font>
    <font>
      <sz val="11"/>
      <color rgb="FF000000"/>
      <name val="Arial"/>
      <family val="2"/>
      <charset val="238"/>
    </font>
    <font>
      <sz val="9"/>
      <color rgb="FF000000"/>
      <name val="Calibri"/>
      <family val="2"/>
      <charset val="238"/>
      <scheme val="minor"/>
    </font>
    <font>
      <sz val="9"/>
      <color rgb="FFFF0000"/>
      <name val="Calibri"/>
      <family val="2"/>
      <charset val="238"/>
      <scheme val="minor"/>
    </font>
    <font>
      <sz val="11"/>
      <color rgb="FFFF0000"/>
      <name val="Calibri"/>
      <family val="2"/>
      <charset val="238"/>
      <scheme val="minor"/>
    </font>
    <font>
      <strike/>
      <sz val="11"/>
      <color rgb="FFFF0000"/>
      <name val="Calibri"/>
      <family val="2"/>
      <charset val="238"/>
      <scheme val="minor"/>
    </font>
    <font>
      <strike/>
      <sz val="9"/>
      <color rgb="FFFF0000"/>
      <name val="Calibri"/>
      <family val="2"/>
      <charset val="238"/>
      <scheme val="minor"/>
    </font>
    <font>
      <sz val="10"/>
      <color rgb="FFFF0000"/>
      <name val="Calibri"/>
      <family val="2"/>
      <charset val="238"/>
      <scheme val="minor"/>
    </font>
    <font>
      <strike/>
      <sz val="10"/>
      <color rgb="FFFF0000"/>
      <name val="Calibri"/>
      <family val="2"/>
      <charset val="238"/>
      <scheme val="minor"/>
    </font>
    <font>
      <strike/>
      <sz val="11"/>
      <color rgb="FFFF0000"/>
      <name val="Garamond"/>
      <family val="1"/>
      <charset val="238"/>
    </font>
  </fonts>
  <fills count="29">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s>
  <cellStyleXfs count="220">
    <xf numFmtId="0" fontId="0" fillId="0" borderId="0"/>
    <xf numFmtId="164" fontId="5"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0" fontId="7" fillId="0" borderId="0"/>
    <xf numFmtId="0" fontId="6" fillId="0" borderId="0"/>
    <xf numFmtId="0" fontId="7" fillId="0" borderId="0"/>
    <xf numFmtId="0" fontId="11" fillId="0" borderId="0"/>
    <xf numFmtId="0" fontId="10" fillId="0" borderId="0"/>
    <xf numFmtId="0" fontId="7" fillId="0" borderId="0"/>
    <xf numFmtId="0" fontId="10" fillId="0" borderId="0"/>
    <xf numFmtId="44" fontId="5" fillId="0" borderId="0" applyFont="0" applyFill="0" applyBorder="0" applyAlignment="0" applyProtection="0"/>
    <xf numFmtId="44" fontId="7" fillId="0" borderId="0" applyFont="0" applyFill="0" applyBorder="0" applyAlignment="0" applyProtection="0"/>
    <xf numFmtId="0" fontId="10" fillId="0" borderId="0"/>
    <xf numFmtId="0" fontId="5" fillId="0" borderId="0"/>
    <xf numFmtId="0" fontId="10" fillId="0" borderId="0"/>
    <xf numFmtId="0" fontId="5"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166" fontId="10" fillId="0" borderId="0" applyFill="0" applyBorder="0" applyAlignment="0" applyProtection="0"/>
    <xf numFmtId="0" fontId="14" fillId="9" borderId="5" applyNumberFormat="0" applyAlignment="0" applyProtection="0"/>
    <xf numFmtId="0" fontId="15" fillId="22" borderId="6" applyNumberFormat="0" applyAlignment="0" applyProtection="0"/>
    <xf numFmtId="0" fontId="16" fillId="6" borderId="0" applyNumberFormat="0" applyBorder="0" applyAlignment="0" applyProtection="0"/>
    <xf numFmtId="167" fontId="10" fillId="0" borderId="0" applyFill="0" applyBorder="0" applyAlignment="0" applyProtection="0"/>
    <xf numFmtId="164" fontId="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10" fillId="0" borderId="0" applyFill="0" applyBorder="0" applyAlignment="0" applyProtection="0"/>
    <xf numFmtId="164" fontId="7" fillId="0" borderId="0" applyFont="0" applyFill="0" applyBorder="0" applyAlignment="0" applyProtection="0"/>
    <xf numFmtId="164" fontId="1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7" fillId="0" borderId="0" applyFont="0" applyFill="0" applyBorder="0" applyAlignment="0" applyProtection="0"/>
    <xf numFmtId="164" fontId="5" fillId="0" borderId="0" applyFont="0" applyFill="0" applyBorder="0" applyAlignment="0" applyProtection="0"/>
    <xf numFmtId="167" fontId="10" fillId="0" borderId="0" applyFill="0" applyBorder="0" applyAlignment="0" applyProtection="0"/>
    <xf numFmtId="164" fontId="7" fillId="0" borderId="0" applyFont="0" applyFill="0" applyBorder="0" applyAlignment="0" applyProtection="0"/>
    <xf numFmtId="167" fontId="10" fillId="0" borderId="0" applyFill="0" applyBorder="0" applyAlignment="0" applyProtection="0"/>
    <xf numFmtId="164"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10" fillId="0" borderId="0" applyFill="0" applyBorder="0" applyAlignment="0" applyProtection="0"/>
    <xf numFmtId="167" fontId="10"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12" fillId="0" borderId="0"/>
    <xf numFmtId="0" fontId="18" fillId="0" borderId="0" applyNumberFormat="0" applyFill="0" applyBorder="0" applyProtection="0">
      <alignment vertical="top" wrapText="1"/>
    </xf>
    <xf numFmtId="0" fontId="17"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7" applyNumberFormat="0" applyFill="0" applyAlignment="0" applyProtection="0"/>
    <xf numFmtId="0" fontId="23" fillId="23" borderId="8" applyNumberFormat="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10" fillId="0" borderId="0"/>
    <xf numFmtId="0" fontId="7" fillId="0" borderId="0"/>
    <xf numFmtId="0" fontId="7" fillId="0" borderId="0"/>
    <xf numFmtId="0" fontId="28" fillId="0" borderId="0"/>
    <xf numFmtId="0" fontId="7" fillId="0" borderId="0"/>
    <xf numFmtId="0" fontId="5" fillId="0" borderId="0"/>
    <xf numFmtId="0" fontId="4" fillId="0" borderId="0"/>
    <xf numFmtId="0" fontId="10" fillId="0" borderId="0"/>
    <xf numFmtId="0" fontId="4" fillId="0" borderId="0"/>
    <xf numFmtId="0" fontId="4" fillId="0" borderId="0"/>
    <xf numFmtId="0" fontId="7" fillId="0" borderId="0"/>
    <xf numFmtId="0" fontId="29"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5" fillId="0" borderId="0">
      <alignment vertical="top"/>
    </xf>
    <xf numFmtId="0" fontId="5" fillId="0" borderId="0">
      <alignment vertical="top"/>
    </xf>
    <xf numFmtId="0" fontId="10" fillId="0" borderId="0"/>
    <xf numFmtId="0" fontId="7" fillId="0" borderId="0"/>
    <xf numFmtId="0" fontId="5" fillId="0" borderId="0">
      <alignment vertical="top"/>
    </xf>
    <xf numFmtId="0" fontId="4" fillId="0" borderId="0"/>
    <xf numFmtId="0" fontId="4" fillId="0" borderId="0"/>
    <xf numFmtId="0" fontId="4" fillId="0" borderId="0"/>
    <xf numFmtId="0" fontId="30" fillId="0" borderId="0"/>
    <xf numFmtId="0" fontId="10" fillId="0" borderId="0"/>
    <xf numFmtId="0" fontId="11" fillId="0" borderId="0"/>
    <xf numFmtId="0" fontId="10" fillId="0" borderId="0"/>
    <xf numFmtId="0" fontId="11" fillId="0" borderId="0"/>
    <xf numFmtId="0" fontId="10" fillId="0" borderId="0"/>
    <xf numFmtId="0" fontId="31" fillId="0" borderId="0"/>
    <xf numFmtId="0" fontId="5" fillId="0" borderId="0"/>
    <xf numFmtId="0" fontId="4" fillId="0" borderId="0"/>
    <xf numFmtId="0" fontId="4" fillId="0" borderId="0"/>
    <xf numFmtId="0" fontId="4" fillId="0" borderId="0"/>
    <xf numFmtId="0" fontId="10"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5" fillId="0" borderId="0"/>
    <xf numFmtId="0" fontId="7" fillId="0" borderId="0"/>
    <xf numFmtId="0" fontId="7" fillId="0" borderId="0"/>
    <xf numFmtId="0" fontId="10" fillId="0" borderId="0"/>
    <xf numFmtId="0" fontId="7" fillId="0" borderId="0"/>
    <xf numFmtId="0" fontId="4" fillId="0" borderId="0"/>
    <xf numFmtId="0" fontId="4" fillId="0" borderId="0"/>
    <xf numFmtId="0" fontId="4" fillId="0" borderId="0"/>
    <xf numFmtId="0" fontId="4" fillId="0" borderId="0"/>
    <xf numFmtId="0" fontId="4" fillId="0" borderId="0"/>
    <xf numFmtId="0" fontId="10" fillId="0" borderId="0"/>
    <xf numFmtId="0" fontId="11" fillId="0" borderId="0"/>
    <xf numFmtId="0" fontId="7" fillId="0" borderId="0"/>
    <xf numFmtId="0" fontId="10" fillId="0" borderId="0"/>
    <xf numFmtId="0" fontId="7" fillId="0" borderId="0"/>
    <xf numFmtId="0" fontId="17" fillId="0" borderId="0"/>
    <xf numFmtId="0" fontId="32" fillId="0" borderId="0"/>
    <xf numFmtId="0" fontId="17"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7" fillId="0" borderId="0"/>
    <xf numFmtId="0" fontId="10" fillId="0" borderId="0"/>
    <xf numFmtId="0" fontId="31"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22" borderId="5" applyNumberFormat="0" applyAlignment="0" applyProtection="0"/>
    <xf numFmtId="9" fontId="10" fillId="0" borderId="0" applyFill="0" applyBorder="0" applyAlignment="0" applyProtection="0"/>
    <xf numFmtId="9" fontId="5" fillId="0" borderId="0" applyFont="0" applyFill="0" applyBorder="0" applyAlignment="0" applyProtection="0"/>
    <xf numFmtId="9" fontId="10" fillId="0" borderId="0" applyFill="0" applyBorder="0" applyAlignment="0" applyProtection="0"/>
    <xf numFmtId="9" fontId="10" fillId="0" borderId="0" applyFill="0" applyBorder="0" applyAlignment="0" applyProtection="0"/>
    <xf numFmtId="0" fontId="34" fillId="0" borderId="0"/>
    <xf numFmtId="0" fontId="35" fillId="0" borderId="12" applyNumberFormat="0" applyFill="0" applyAlignment="0" applyProtection="0"/>
    <xf numFmtId="168" fontId="17" fillId="0" borderId="0"/>
    <xf numFmtId="166" fontId="10" fillId="0" borderId="0" applyBorder="0" applyProtection="0"/>
    <xf numFmtId="0" fontId="36" fillId="0" borderId="0" applyNumberFormat="0" applyFill="0" applyBorder="0" applyAlignment="0" applyProtection="0"/>
    <xf numFmtId="0" fontId="37" fillId="24" borderId="0" applyBorder="0" applyProtection="0"/>
    <xf numFmtId="0" fontId="38" fillId="0" borderId="0" applyNumberFormat="0" applyFill="0" applyBorder="0" applyAlignment="0" applyProtection="0"/>
    <xf numFmtId="0" fontId="39" fillId="0" borderId="0" applyNumberFormat="0" applyFill="0" applyBorder="0" applyAlignment="0" applyProtection="0"/>
    <xf numFmtId="0" fontId="10" fillId="25" borderId="13" applyNumberFormat="0" applyFont="0" applyAlignment="0" applyProtection="0"/>
    <xf numFmtId="166" fontId="10" fillId="0" borderId="0" applyFill="0" applyBorder="0" applyAlignment="0" applyProtection="0"/>
    <xf numFmtId="44" fontId="7" fillId="0" borderId="0" applyFont="0" applyFill="0" applyBorder="0" applyAlignment="0" applyProtection="0"/>
    <xf numFmtId="166" fontId="10" fillId="0" borderId="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10" fillId="0" borderId="0" applyFill="0" applyBorder="0" applyAlignment="0" applyProtection="0"/>
    <xf numFmtId="44" fontId="5" fillId="0" borderId="0" applyFont="0" applyFill="0" applyBorder="0" applyAlignment="0" applyProtection="0"/>
    <xf numFmtId="166" fontId="10" fillId="0" borderId="0" applyFill="0" applyBorder="0" applyAlignment="0" applyProtection="0"/>
    <xf numFmtId="166" fontId="10" fillId="0" borderId="0" applyFill="0" applyBorder="0" applyAlignment="0" applyProtection="0"/>
    <xf numFmtId="44" fontId="5" fillId="0" borderId="0" applyFont="0" applyFill="0" applyBorder="0" applyAlignment="0" applyProtection="0"/>
    <xf numFmtId="166" fontId="7"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0" fontId="40" fillId="5" borderId="0" applyNumberFormat="0" applyBorder="0" applyAlignment="0" applyProtection="0"/>
    <xf numFmtId="0" fontId="5" fillId="0" borderId="0"/>
    <xf numFmtId="0" fontId="59" fillId="0" borderId="0"/>
  </cellStyleXfs>
  <cellXfs count="248">
    <xf numFmtId="0" fontId="0" fillId="0" borderId="0" xfId="0"/>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center" vertical="top"/>
      <protection locked="0"/>
    </xf>
    <xf numFmtId="3" fontId="8"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3" fontId="9" fillId="0" borderId="0" xfId="0" applyNumberFormat="1" applyFont="1" applyFill="1" applyBorder="1" applyAlignment="1" applyProtection="1">
      <alignment horizontal="left" vertical="top" wrapText="1"/>
      <protection locked="0"/>
    </xf>
    <xf numFmtId="3" fontId="8" fillId="0" borderId="0" xfId="0" applyNumberFormat="1"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xf>
    <xf numFmtId="0" fontId="8" fillId="0" borderId="0" xfId="0" applyFont="1" applyFill="1" applyAlignment="1" applyProtection="1">
      <alignment horizontal="center" vertical="top" wrapText="1"/>
      <protection locked="0"/>
    </xf>
    <xf numFmtId="49" fontId="8" fillId="0" borderId="0" xfId="0" applyNumberFormat="1"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3" fontId="8" fillId="0" borderId="0" xfId="0" applyNumberFormat="1" applyFont="1" applyFill="1" applyBorder="1" applyAlignment="1" applyProtection="1">
      <alignment horizontal="right" vertical="top" wrapText="1"/>
      <protection locked="0"/>
    </xf>
    <xf numFmtId="49" fontId="8" fillId="0" borderId="2" xfId="0" applyNumberFormat="1"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3" fontId="9" fillId="0" borderId="1" xfId="0" applyNumberFormat="1" applyFont="1" applyFill="1" applyBorder="1" applyAlignment="1" applyProtection="1">
      <alignment horizontal="right" vertical="top" wrapText="1"/>
      <protection locked="0"/>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right" vertical="top"/>
      <protection locked="0"/>
    </xf>
    <xf numFmtId="1" fontId="8" fillId="0" borderId="0" xfId="0" applyNumberFormat="1" applyFont="1" applyFill="1" applyAlignment="1" applyProtection="1">
      <alignment horizontal="left" vertical="top" wrapText="1"/>
      <protection locked="0"/>
    </xf>
    <xf numFmtId="0" fontId="8" fillId="0" borderId="0" xfId="0" applyFont="1" applyFill="1" applyBorder="1" applyAlignment="1" applyProtection="1">
      <alignment horizontal="right" vertical="top" wrapText="1"/>
      <protection locked="0"/>
    </xf>
    <xf numFmtId="0" fontId="9" fillId="0" borderId="0" xfId="0" applyFont="1" applyFill="1" applyBorder="1" applyAlignment="1" applyProtection="1">
      <alignment horizontal="left" vertical="top"/>
      <protection locked="0"/>
    </xf>
    <xf numFmtId="1" fontId="8" fillId="0" borderId="0" xfId="0" applyNumberFormat="1"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1" fontId="8" fillId="2" borderId="0" xfId="0" applyNumberFormat="1" applyFont="1" applyFill="1" applyBorder="1" applyAlignment="1" applyProtection="1">
      <alignment horizontal="left" vertical="top" wrapText="1"/>
      <protection locked="0"/>
    </xf>
    <xf numFmtId="0" fontId="8" fillId="2" borderId="0" xfId="0" applyFont="1" applyFill="1" applyBorder="1" applyAlignment="1" applyProtection="1">
      <alignment horizontal="center" vertical="top" wrapText="1"/>
      <protection locked="0"/>
    </xf>
    <xf numFmtId="0" fontId="8" fillId="2" borderId="0" xfId="0" applyFont="1" applyFill="1" applyAlignment="1" applyProtection="1">
      <alignment horizontal="left" vertical="top" wrapText="1"/>
      <protection locked="0"/>
    </xf>
    <xf numFmtId="1" fontId="8" fillId="2" borderId="0" xfId="0" applyNumberFormat="1" applyFont="1" applyFill="1" applyAlignment="1" applyProtection="1">
      <alignment horizontal="left" vertical="top" wrapText="1"/>
      <protection locked="0"/>
    </xf>
    <xf numFmtId="0" fontId="8" fillId="2" borderId="0" xfId="0" applyFont="1" applyFill="1" applyAlignment="1" applyProtection="1">
      <alignment horizontal="center" vertical="top" wrapText="1"/>
      <protection locked="0"/>
    </xf>
    <xf numFmtId="0" fontId="9" fillId="0" borderId="0" xfId="0" applyFont="1" applyFill="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wrapText="1" shrinkToFit="1"/>
      <protection locked="0"/>
    </xf>
    <xf numFmtId="44" fontId="8" fillId="0" borderId="1" xfId="0" applyNumberFormat="1" applyFont="1" applyFill="1" applyBorder="1" applyAlignment="1" applyProtection="1">
      <alignment horizontal="right" vertical="center" wrapText="1"/>
      <protection locked="0"/>
    </xf>
    <xf numFmtId="3" fontId="8" fillId="0" borderId="1" xfId="1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44" fontId="8" fillId="0" borderId="0" xfId="11"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xf>
    <xf numFmtId="0" fontId="8" fillId="2" borderId="17" xfId="0" applyFont="1" applyFill="1" applyBorder="1" applyAlignment="1" applyProtection="1">
      <alignment horizontal="left" vertical="center" wrapText="1"/>
      <protection locked="0"/>
    </xf>
    <xf numFmtId="0" fontId="8" fillId="0" borderId="17" xfId="10" applyFont="1" applyFill="1" applyBorder="1" applyAlignment="1">
      <alignment horizontal="left" vertical="center" wrapText="1"/>
    </xf>
    <xf numFmtId="44" fontId="8" fillId="0" borderId="1" xfId="11"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vertical="top" wrapText="1"/>
      <protection locked="0"/>
    </xf>
    <xf numFmtId="0" fontId="41" fillId="0" borderId="17" xfId="0" applyFont="1" applyFill="1" applyBorder="1" applyAlignment="1" applyProtection="1">
      <alignment horizontal="justify" vertical="top" wrapText="1"/>
    </xf>
    <xf numFmtId="0" fontId="8" fillId="0" borderId="0" xfId="0" applyFont="1" applyFill="1" applyBorder="1" applyAlignment="1" applyProtection="1">
      <alignment horizontal="left" vertical="top" wrapText="1"/>
      <protection locked="0"/>
    </xf>
    <xf numFmtId="44" fontId="8" fillId="0" borderId="0" xfId="11"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8" fillId="2" borderId="3" xfId="0"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8" fillId="0" borderId="0" xfId="0" applyFont="1" applyFill="1" applyBorder="1" applyAlignment="1" applyProtection="1">
      <alignment vertical="top" wrapText="1"/>
      <protection locked="0"/>
    </xf>
    <xf numFmtId="0" fontId="8" fillId="2" borderId="17" xfId="0" applyNumberFormat="1"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8" fillId="26" borderId="1" xfId="0" applyFont="1" applyFill="1" applyBorder="1" applyAlignment="1" applyProtection="1">
      <alignment horizontal="left" vertical="top" wrapText="1"/>
      <protection locked="0"/>
    </xf>
    <xf numFmtId="3" fontId="9" fillId="26" borderId="18" xfId="0" applyNumberFormat="1" applyFont="1" applyFill="1" applyBorder="1" applyAlignment="1" applyProtection="1">
      <alignment horizontal="center" vertical="top" wrapText="1"/>
      <protection locked="0"/>
    </xf>
    <xf numFmtId="0" fontId="9" fillId="26" borderId="1" xfId="0" applyFont="1" applyFill="1" applyBorder="1" applyAlignment="1" applyProtection="1">
      <alignment horizontal="center" vertical="center" wrapText="1"/>
      <protection locked="0"/>
    </xf>
    <xf numFmtId="165" fontId="9" fillId="26" borderId="1" xfId="1" applyNumberFormat="1" applyFont="1" applyFill="1" applyBorder="1" applyAlignment="1" applyProtection="1">
      <alignment horizontal="center" vertical="center" wrapText="1"/>
      <protection locked="0"/>
    </xf>
    <xf numFmtId="0" fontId="9" fillId="26" borderId="1" xfId="0" applyFont="1" applyFill="1" applyBorder="1" applyAlignment="1">
      <alignment horizontal="center" vertical="center" wrapText="1"/>
    </xf>
    <xf numFmtId="0" fontId="9" fillId="26" borderId="1" xfId="0" applyFont="1" applyFill="1" applyBorder="1" applyAlignment="1" applyProtection="1">
      <alignment horizontal="left" vertical="top" wrapText="1"/>
      <protection locked="0"/>
    </xf>
    <xf numFmtId="0" fontId="45" fillId="0" borderId="17" xfId="0"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shrinkToFit="1"/>
      <protection locked="0"/>
    </xf>
    <xf numFmtId="0" fontId="46" fillId="27" borderId="17" xfId="10" applyFont="1" applyFill="1" applyBorder="1" applyAlignment="1">
      <alignment horizontal="left" vertical="center" wrapText="1"/>
    </xf>
    <xf numFmtId="3" fontId="46" fillId="27" borderId="17" xfId="10" applyNumberFormat="1" applyFont="1" applyFill="1" applyBorder="1" applyAlignment="1" applyProtection="1">
      <alignment horizontal="center" vertical="center" wrapText="1"/>
    </xf>
    <xf numFmtId="0" fontId="46" fillId="2" borderId="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8" fillId="0" borderId="0" xfId="0" applyFont="1" applyFill="1" applyBorder="1" applyAlignment="1" applyProtection="1">
      <alignment horizontal="left" vertical="top" wrapText="1"/>
      <protection locked="0"/>
    </xf>
    <xf numFmtId="0" fontId="8" fillId="26" borderId="1" xfId="0" applyFont="1" applyFill="1" applyBorder="1" applyAlignment="1" applyProtection="1">
      <alignment horizontal="center" vertical="center" wrapText="1"/>
    </xf>
    <xf numFmtId="0" fontId="9" fillId="26" borderId="15" xfId="0" applyFont="1" applyFill="1" applyBorder="1" applyAlignment="1" applyProtection="1">
      <alignment horizontal="center" vertical="top" wrapText="1"/>
      <protection locked="0"/>
    </xf>
    <xf numFmtId="49" fontId="8" fillId="26" borderId="1" xfId="0" applyNumberFormat="1" applyFont="1" applyFill="1" applyBorder="1" applyAlignment="1" applyProtection="1">
      <alignment horizontal="left" vertical="top" wrapText="1"/>
      <protection locked="0"/>
    </xf>
    <xf numFmtId="49" fontId="8" fillId="26" borderId="2" xfId="0" applyNumberFormat="1" applyFont="1" applyFill="1" applyBorder="1" applyAlignment="1" applyProtection="1">
      <alignment horizontal="left" vertical="top" wrapText="1"/>
      <protection locked="0"/>
    </xf>
    <xf numFmtId="3" fontId="8" fillId="26" borderId="1" xfId="0" applyNumberFormat="1" applyFont="1" applyFill="1" applyBorder="1" applyAlignment="1" applyProtection="1">
      <alignment horizontal="right" vertical="top" wrapText="1"/>
      <protection locked="0"/>
    </xf>
    <xf numFmtId="0" fontId="8" fillId="0" borderId="0" xfId="0" applyFont="1" applyFill="1" applyAlignment="1" applyProtection="1">
      <alignment horizontal="left" vertical="top" wrapText="1"/>
      <protection locked="0"/>
    </xf>
    <xf numFmtId="0" fontId="3" fillId="27" borderId="17" xfId="10" applyFont="1" applyFill="1" applyBorder="1" applyAlignment="1">
      <alignment horizontal="left" vertical="center" wrapText="1"/>
    </xf>
    <xf numFmtId="3" fontId="45" fillId="27" borderId="19"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shrinkToFit="1"/>
      <protection locked="0"/>
    </xf>
    <xf numFmtId="4" fontId="8" fillId="0" borderId="19" xfId="0" applyNumberFormat="1" applyFont="1" applyFill="1" applyBorder="1" applyAlignment="1" applyProtection="1">
      <alignment horizontal="center" vertical="center" wrapText="1" shrinkToFit="1"/>
      <protection locked="0"/>
    </xf>
    <xf numFmtId="49" fontId="45" fillId="27" borderId="19" xfId="176" applyNumberFormat="1" applyFont="1" applyFill="1" applyBorder="1" applyAlignment="1">
      <alignment horizontal="left" vertical="center" wrapText="1"/>
    </xf>
    <xf numFmtId="0" fontId="47" fillId="27" borderId="19" xfId="0" applyFont="1" applyFill="1" applyBorder="1" applyAlignment="1">
      <alignment horizontal="center" vertical="center"/>
    </xf>
    <xf numFmtId="0" fontId="46" fillId="27" borderId="17" xfId="0" applyFont="1" applyFill="1" applyBorder="1" applyAlignment="1">
      <alignment horizontal="left" vertical="top" wrapText="1"/>
    </xf>
    <xf numFmtId="3" fontId="47" fillId="27" borderId="17" xfId="0" applyNumberFormat="1" applyFont="1" applyFill="1" applyBorder="1" applyAlignment="1">
      <alignment horizontal="center" vertical="top" wrapText="1"/>
    </xf>
    <xf numFmtId="3" fontId="45" fillId="27" borderId="17" xfId="0" applyNumberFormat="1" applyFont="1" applyFill="1" applyBorder="1" applyAlignment="1" applyProtection="1">
      <alignment horizontal="center" vertical="top" wrapText="1"/>
    </xf>
    <xf numFmtId="0" fontId="8" fillId="2" borderId="19" xfId="0" applyFont="1" applyFill="1" applyBorder="1" applyAlignment="1" applyProtection="1">
      <alignment horizontal="left" vertical="center" wrapText="1"/>
      <protection locked="0"/>
    </xf>
    <xf numFmtId="0" fontId="46" fillId="27" borderId="19" xfId="10" applyFont="1" applyFill="1" applyBorder="1" applyAlignment="1">
      <alignment horizontal="left" vertical="center" wrapText="1"/>
    </xf>
    <xf numFmtId="3" fontId="46" fillId="27" borderId="19" xfId="10" applyNumberFormat="1" applyFont="1" applyFill="1" applyBorder="1" applyAlignment="1" applyProtection="1">
      <alignment horizontal="center" vertical="center" wrapText="1"/>
    </xf>
    <xf numFmtId="0" fontId="46" fillId="2" borderId="20" xfId="0" applyFont="1" applyFill="1" applyBorder="1" applyAlignment="1" applyProtection="1">
      <alignment horizontal="center" vertical="center" wrapText="1"/>
      <protection locked="0"/>
    </xf>
    <xf numFmtId="0" fontId="45" fillId="0" borderId="19" xfId="0" applyFont="1" applyFill="1" applyBorder="1" applyAlignment="1">
      <alignment horizontal="left" vertical="center" wrapText="1"/>
    </xf>
    <xf numFmtId="0" fontId="45" fillId="0" borderId="19" xfId="7" applyFont="1" applyFill="1" applyBorder="1" applyAlignment="1">
      <alignment horizontal="center" vertical="center" wrapText="1"/>
    </xf>
    <xf numFmtId="0" fontId="45" fillId="0" borderId="19" xfId="0" applyFont="1" applyFill="1" applyBorder="1" applyAlignment="1">
      <alignment horizontal="center" vertical="center"/>
    </xf>
    <xf numFmtId="0" fontId="50" fillId="0" borderId="0" xfId="0" applyFont="1" applyFill="1" applyAlignment="1" applyProtection="1">
      <alignment horizontal="left" vertical="top" wrapText="1"/>
      <protection locked="0"/>
    </xf>
    <xf numFmtId="0" fontId="8" fillId="0" borderId="19" xfId="10" applyFont="1" applyFill="1" applyBorder="1" applyAlignment="1">
      <alignment horizontal="left" vertical="center" wrapText="1"/>
    </xf>
    <xf numFmtId="3" fontId="8" fillId="0" borderId="19" xfId="10" applyNumberFormat="1"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protection locked="0"/>
    </xf>
    <xf numFmtId="3" fontId="47" fillId="27" borderId="19" xfId="0" applyNumberFormat="1" applyFont="1" applyFill="1" applyBorder="1" applyAlignment="1">
      <alignment horizontal="center" vertical="center"/>
    </xf>
    <xf numFmtId="0" fontId="9"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0" fontId="51" fillId="0" borderId="0" xfId="0" applyFont="1" applyAlignment="1"/>
    <xf numFmtId="0" fontId="52" fillId="0" borderId="0" xfId="0" applyFont="1" applyAlignment="1"/>
    <xf numFmtId="0" fontId="51" fillId="28" borderId="18" xfId="0" applyFont="1" applyFill="1" applyBorder="1" applyAlignment="1">
      <alignment horizontal="justify" vertical="top" wrapText="1"/>
    </xf>
    <xf numFmtId="0" fontId="52" fillId="0" borderId="21" xfId="0" applyFont="1" applyBorder="1" applyAlignment="1">
      <alignment horizontal="justify" vertical="top" wrapText="1"/>
    </xf>
    <xf numFmtId="0" fontId="52" fillId="0" borderId="22" xfId="0" applyFont="1" applyBorder="1" applyAlignment="1">
      <alignment horizontal="justify" vertical="top" wrapText="1"/>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50" fillId="0" borderId="0" xfId="0" applyFont="1" applyFill="1" applyAlignment="1" applyProtection="1">
      <alignment horizontal="left" vertical="top" wrapText="1"/>
      <protection locked="0"/>
    </xf>
    <xf numFmtId="0" fontId="8" fillId="2" borderId="23" xfId="0" applyNumberFormat="1" applyFont="1" applyFill="1" applyBorder="1" applyAlignment="1" applyProtection="1">
      <alignment horizontal="center" vertical="center" wrapText="1" shrinkToFit="1"/>
      <protection locked="0"/>
    </xf>
    <xf numFmtId="4" fontId="8" fillId="0" borderId="23" xfId="0" applyNumberFormat="1" applyFont="1" applyFill="1" applyBorder="1" applyAlignment="1" applyProtection="1">
      <alignment horizontal="center" vertical="center" wrapText="1" shrinkToFit="1"/>
      <protection locked="0"/>
    </xf>
    <xf numFmtId="0" fontId="45" fillId="0" borderId="23" xfId="0" applyFont="1" applyFill="1" applyBorder="1" applyAlignment="1">
      <alignment horizontal="left" vertical="center" wrapText="1"/>
    </xf>
    <xf numFmtId="0" fontId="45" fillId="0" borderId="23" xfId="0" applyFont="1" applyFill="1" applyBorder="1" applyAlignment="1">
      <alignment horizontal="center" vertical="center"/>
    </xf>
    <xf numFmtId="3" fontId="45" fillId="27" borderId="23"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46" fillId="27" borderId="17" xfId="10" applyFont="1" applyFill="1" applyBorder="1" applyAlignment="1">
      <alignment horizontal="left" vertical="top" wrapText="1"/>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50"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50" fillId="0" borderId="0" xfId="0" applyFont="1" applyFill="1" applyAlignment="1" applyProtection="1">
      <alignment horizontal="left" vertical="top" wrapText="1"/>
      <protection locked="0"/>
    </xf>
    <xf numFmtId="0" fontId="46" fillId="27" borderId="0" xfId="10" applyFont="1" applyFill="1" applyBorder="1" applyAlignment="1">
      <alignment horizontal="left" vertical="center" wrapText="1"/>
    </xf>
    <xf numFmtId="3" fontId="46" fillId="27" borderId="0" xfId="10" applyNumberFormat="1"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protection locked="0"/>
    </xf>
    <xf numFmtId="0" fontId="8" fillId="2" borderId="0" xfId="0" applyNumberFormat="1" applyFont="1" applyFill="1" applyBorder="1" applyAlignment="1" applyProtection="1">
      <alignment horizontal="center" vertical="center" wrapText="1" shrinkToFit="1"/>
      <protection locked="0"/>
    </xf>
    <xf numFmtId="4" fontId="8" fillId="0" borderId="0" xfId="0" applyNumberFormat="1" applyFont="1" applyFill="1" applyBorder="1" applyAlignment="1" applyProtection="1">
      <alignment horizontal="center" vertical="center" wrapText="1" shrinkToFit="1"/>
      <protection locked="0"/>
    </xf>
    <xf numFmtId="44" fontId="8" fillId="0" borderId="0" xfId="0" applyNumberFormat="1" applyFont="1" applyFill="1" applyBorder="1" applyAlignment="1" applyProtection="1">
      <alignment horizontal="right" vertical="center" wrapText="1"/>
      <protection locked="0"/>
    </xf>
    <xf numFmtId="0" fontId="56" fillId="26" borderId="2"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top" wrapText="1"/>
      <protection locked="0"/>
    </xf>
    <xf numFmtId="44" fontId="2" fillId="0" borderId="25" xfId="202" applyFont="1" applyFill="1" applyBorder="1" applyAlignment="1" applyProtection="1">
      <alignment horizontal="center" vertical="center" wrapText="1"/>
      <protection locked="0"/>
    </xf>
    <xf numFmtId="0" fontId="56" fillId="26" borderId="25" xfId="0" applyFont="1" applyFill="1" applyBorder="1" applyAlignment="1">
      <alignment horizontal="center" vertical="center" wrapText="1"/>
    </xf>
    <xf numFmtId="3" fontId="56" fillId="26" borderId="25" xfId="0" applyNumberFormat="1" applyFont="1" applyFill="1" applyBorder="1" applyAlignment="1">
      <alignment horizontal="center" vertical="center" wrapText="1"/>
    </xf>
    <xf numFmtId="0" fontId="57" fillId="26" borderId="25" xfId="0" applyFont="1" applyFill="1" applyBorder="1" applyAlignment="1">
      <alignment horizontal="center" vertical="center" wrapText="1"/>
    </xf>
    <xf numFmtId="0" fontId="56" fillId="26" borderId="25" xfId="0" applyFont="1" applyFill="1" applyBorder="1" applyAlignment="1" applyProtection="1">
      <alignment horizontal="center" vertical="center" wrapText="1"/>
      <protection locked="0"/>
    </xf>
    <xf numFmtId="0" fontId="2" fillId="0" borderId="25" xfId="0" applyFont="1" applyFill="1" applyBorder="1" applyAlignment="1">
      <alignment horizontal="left" vertical="top" wrapText="1"/>
    </xf>
    <xf numFmtId="0" fontId="46" fillId="27" borderId="26" xfId="4" applyNumberFormat="1" applyFont="1" applyFill="1" applyBorder="1" applyAlignment="1">
      <alignment horizontal="center" vertical="center" wrapText="1"/>
    </xf>
    <xf numFmtId="0" fontId="46" fillId="0" borderId="25" xfId="0" applyFont="1" applyFill="1" applyBorder="1" applyAlignment="1">
      <alignment horizontal="center" vertical="center" wrapText="1"/>
    </xf>
    <xf numFmtId="0" fontId="2" fillId="0" borderId="25" xfId="0" applyFont="1" applyFill="1" applyBorder="1" applyAlignment="1">
      <alignment horizontal="left" vertical="center" wrapText="1"/>
    </xf>
    <xf numFmtId="44" fontId="8" fillId="0" borderId="1" xfId="0" applyNumberFormat="1" applyFont="1" applyFill="1" applyBorder="1" applyAlignment="1" applyProtection="1">
      <alignment horizontal="right" vertical="center" wrapText="1" shrinkToFit="1"/>
      <protection locked="0"/>
    </xf>
    <xf numFmtId="44" fontId="8" fillId="0" borderId="17" xfId="0" applyNumberFormat="1" applyFont="1" applyFill="1" applyBorder="1" applyAlignment="1" applyProtection="1">
      <alignment horizontal="right" vertical="center" wrapText="1" shrinkToFit="1"/>
      <protection locked="0"/>
    </xf>
    <xf numFmtId="0" fontId="57" fillId="26" borderId="2" xfId="0" applyFont="1" applyFill="1" applyBorder="1" applyAlignment="1" applyProtection="1">
      <alignment horizontal="center" vertical="center" wrapText="1"/>
      <protection locked="0"/>
    </xf>
    <xf numFmtId="3" fontId="57" fillId="26" borderId="25" xfId="0" applyNumberFormat="1" applyFont="1" applyFill="1" applyBorder="1" applyAlignment="1">
      <alignment horizontal="center" vertical="center" wrapText="1"/>
    </xf>
    <xf numFmtId="0" fontId="57" fillId="26" borderId="25" xfId="0" applyFont="1" applyFill="1" applyBorder="1" applyAlignment="1" applyProtection="1">
      <alignment horizontal="center" vertical="center" wrapText="1"/>
      <protection locked="0"/>
    </xf>
    <xf numFmtId="3" fontId="58" fillId="27" borderId="25" xfId="0" applyNumberFormat="1" applyFont="1" applyFill="1" applyBorder="1" applyAlignment="1" applyProtection="1">
      <alignment horizontal="center" vertical="center" wrapText="1"/>
      <protection locked="0"/>
    </xf>
    <xf numFmtId="0" fontId="2" fillId="0" borderId="25" xfId="0" applyFont="1" applyBorder="1" applyAlignment="1">
      <alignment horizontal="center" vertical="center" wrapText="1"/>
    </xf>
    <xf numFmtId="170" fontId="2" fillId="0" borderId="25" xfId="0" applyNumberFormat="1" applyFont="1" applyFill="1" applyBorder="1" applyAlignment="1" applyProtection="1">
      <alignment horizontal="center" vertical="center" wrapText="1"/>
      <protection locked="0"/>
    </xf>
    <xf numFmtId="44" fontId="2" fillId="0" borderId="25" xfId="0" applyNumberFormat="1" applyFont="1" applyFill="1" applyBorder="1" applyAlignment="1" applyProtection="1">
      <alignment horizontal="center" vertical="center" wrapText="1"/>
      <protection locked="0"/>
    </xf>
    <xf numFmtId="0" fontId="50" fillId="0" borderId="0" xfId="0" applyFont="1" applyFill="1" applyBorder="1" applyAlignment="1" applyProtection="1">
      <alignment horizontal="left" vertical="top" wrapText="1"/>
      <protection locked="0"/>
    </xf>
    <xf numFmtId="0" fontId="9" fillId="27" borderId="25" xfId="0" applyFont="1" applyFill="1" applyBorder="1" applyAlignment="1" applyProtection="1">
      <alignment horizontal="center" vertical="center" wrapText="1"/>
      <protection locked="0"/>
    </xf>
    <xf numFmtId="0" fontId="54" fillId="0" borderId="25" xfId="0" applyFont="1" applyBorder="1" applyAlignment="1">
      <alignment horizontal="center" vertical="center"/>
    </xf>
    <xf numFmtId="49" fontId="54" fillId="0" borderId="25" xfId="0" applyNumberFormat="1" applyFont="1" applyBorder="1" applyAlignment="1">
      <alignment horizontal="center" vertical="center"/>
    </xf>
    <xf numFmtId="49" fontId="53" fillId="0" borderId="25" xfId="0" applyNumberFormat="1" applyFont="1" applyFill="1" applyBorder="1" applyAlignment="1">
      <alignment horizontal="left" vertical="top" wrapText="1"/>
    </xf>
    <xf numFmtId="0" fontId="53" fillId="0" borderId="25" xfId="0" applyFont="1" applyFill="1" applyBorder="1" applyAlignment="1">
      <alignment horizontal="left" vertical="top" wrapText="1"/>
    </xf>
    <xf numFmtId="49" fontId="53" fillId="0" borderId="25" xfId="0" applyNumberFormat="1" applyFont="1" applyFill="1" applyBorder="1" applyAlignment="1" applyProtection="1">
      <alignment horizontal="left" vertical="top" wrapText="1"/>
      <protection locked="0"/>
    </xf>
    <xf numFmtId="3" fontId="55" fillId="27" borderId="25" xfId="0" applyNumberFormat="1" applyFont="1" applyFill="1" applyBorder="1" applyAlignment="1">
      <alignment horizontal="center" vertical="center"/>
    </xf>
    <xf numFmtId="0" fontId="55" fillId="27" borderId="25" xfId="0" applyFont="1" applyFill="1" applyBorder="1" applyAlignment="1">
      <alignment horizontal="center" vertical="center" wrapText="1"/>
    </xf>
    <xf numFmtId="0" fontId="8" fillId="27" borderId="25" xfId="0" applyFont="1" applyFill="1" applyBorder="1" applyAlignment="1" applyProtection="1">
      <alignment horizontal="center" vertical="center" wrapText="1"/>
      <protection locked="0"/>
    </xf>
    <xf numFmtId="0" fontId="53" fillId="27" borderId="25" xfId="218" applyFont="1" applyFill="1" applyBorder="1" applyAlignment="1">
      <alignment horizontal="left" vertical="top" wrapText="1"/>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right" vertical="top" wrapText="1"/>
      <protection locked="0"/>
    </xf>
    <xf numFmtId="0" fontId="45" fillId="0" borderId="25" xfId="0" applyFont="1" applyFill="1" applyBorder="1" applyAlignment="1">
      <alignment horizontal="left" vertical="center" wrapText="1"/>
    </xf>
    <xf numFmtId="0" fontId="45" fillId="0" borderId="25" xfId="0" applyFont="1" applyFill="1" applyBorder="1" applyAlignment="1">
      <alignment horizontal="center" vertical="center"/>
    </xf>
    <xf numFmtId="3" fontId="45" fillId="27" borderId="25"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shrinkToFit="1"/>
      <protection locked="0"/>
    </xf>
    <xf numFmtId="4" fontId="8" fillId="0" borderId="25" xfId="0" applyNumberFormat="1" applyFont="1" applyFill="1" applyBorder="1" applyAlignment="1" applyProtection="1">
      <alignment horizontal="center" vertical="center" wrapText="1" shrinkToFit="1"/>
      <protection locked="0"/>
    </xf>
    <xf numFmtId="0" fontId="45" fillId="0" borderId="19" xfId="0" applyFont="1" applyFill="1" applyBorder="1" applyAlignment="1">
      <alignment horizontal="left" vertical="top" wrapText="1"/>
    </xf>
    <xf numFmtId="3" fontId="55" fillId="0" borderId="25" xfId="0" applyNumberFormat="1" applyFont="1" applyBorder="1" applyAlignment="1">
      <alignment horizontal="center" vertical="center" wrapText="1"/>
    </xf>
    <xf numFmtId="0" fontId="55" fillId="0" borderId="25" xfId="0" applyFont="1" applyBorder="1" applyAlignment="1">
      <alignment horizontal="center" vertical="center" wrapText="1"/>
    </xf>
    <xf numFmtId="3" fontId="55" fillId="0" borderId="27" xfId="0" applyNumberFormat="1" applyFont="1" applyBorder="1" applyAlignment="1">
      <alignment horizontal="center" vertical="center" wrapText="1"/>
    </xf>
    <xf numFmtId="0" fontId="55" fillId="0" borderId="27" xfId="0" applyFont="1" applyBorder="1" applyAlignment="1">
      <alignment horizontal="center" vertical="center" wrapText="1"/>
    </xf>
    <xf numFmtId="0" fontId="60" fillId="0" borderId="25" xfId="0" applyFont="1" applyBorder="1" applyAlignment="1">
      <alignment horizontal="center" vertical="center" wrapText="1"/>
    </xf>
    <xf numFmtId="3" fontId="60" fillId="0" borderId="25" xfId="0" applyNumberFormat="1" applyFont="1" applyBorder="1" applyAlignment="1">
      <alignment horizontal="center" vertical="center" wrapText="1"/>
    </xf>
    <xf numFmtId="49" fontId="55" fillId="0" borderId="25" xfId="0" applyNumberFormat="1" applyFont="1" applyBorder="1" applyAlignment="1" applyProtection="1">
      <alignment horizontal="left" vertical="center" wrapText="1"/>
      <protection locked="0"/>
    </xf>
    <xf numFmtId="49" fontId="55" fillId="0" borderId="27" xfId="0" applyNumberFormat="1" applyFont="1" applyBorder="1" applyAlignment="1" applyProtection="1">
      <alignment horizontal="left" vertical="center" wrapText="1"/>
      <protection locked="0"/>
    </xf>
    <xf numFmtId="0" fontId="60" fillId="0" borderId="25" xfId="0" applyFont="1" applyBorder="1" applyAlignment="1">
      <alignment horizontal="left" vertical="center" wrapText="1"/>
    </xf>
    <xf numFmtId="0" fontId="8" fillId="0" borderId="0" xfId="0" applyFont="1" applyFill="1" applyBorder="1" applyAlignment="1" applyProtection="1">
      <alignment horizontal="left" vertical="top" wrapText="1"/>
      <protection locked="0"/>
    </xf>
    <xf numFmtId="3" fontId="54" fillId="27" borderId="25" xfId="0" applyNumberFormat="1" applyFont="1" applyFill="1" applyBorder="1" applyAlignment="1">
      <alignment horizontal="center" vertical="top" wrapText="1"/>
    </xf>
    <xf numFmtId="0" fontId="55" fillId="0" borderId="25" xfId="0" applyFont="1" applyFill="1" applyBorder="1" applyAlignment="1">
      <alignment horizontal="center" vertical="top" wrapText="1"/>
    </xf>
    <xf numFmtId="0" fontId="67" fillId="2"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justify" vertical="top" wrapText="1"/>
      <protection locked="0"/>
    </xf>
    <xf numFmtId="0" fontId="8" fillId="0" borderId="0" xfId="0" applyFont="1" applyFill="1" applyAlignment="1" applyProtection="1">
      <alignment horizontal="justify"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41" fillId="0" borderId="14" xfId="0" applyFont="1" applyFill="1" applyBorder="1" applyAlignment="1" applyProtection="1">
      <alignment horizontal="justify" vertical="top" wrapText="1"/>
    </xf>
    <xf numFmtId="0" fontId="41" fillId="26" borderId="2" xfId="0" applyFont="1" applyFill="1" applyBorder="1" applyAlignment="1" applyProtection="1">
      <alignment horizontal="justify" vertical="top" wrapText="1"/>
    </xf>
    <xf numFmtId="0" fontId="41" fillId="26" borderId="3" xfId="0" applyFont="1" applyFill="1" applyBorder="1" applyAlignment="1" applyProtection="1">
      <alignment horizontal="justify" vertical="top" wrapText="1"/>
    </xf>
    <xf numFmtId="0" fontId="48" fillId="0" borderId="16" xfId="0" applyFont="1" applyFill="1" applyBorder="1" applyAlignment="1" applyProtection="1">
      <alignment horizontal="justify" vertical="top" wrapText="1"/>
    </xf>
    <xf numFmtId="49" fontId="8" fillId="0" borderId="0" xfId="0" applyNumberFormat="1" applyFont="1" applyFill="1" applyBorder="1" applyAlignment="1" applyProtection="1">
      <alignment vertical="top" wrapText="1"/>
      <protection locked="0"/>
    </xf>
    <xf numFmtId="0" fontId="8" fillId="0" borderId="0" xfId="0" applyFont="1" applyFill="1" applyAlignment="1">
      <alignment vertical="top" wrapText="1"/>
    </xf>
    <xf numFmtId="0" fontId="42" fillId="0" borderId="16" xfId="0" applyFont="1" applyFill="1" applyBorder="1" applyAlignment="1" applyProtection="1">
      <alignment horizontal="justify" vertical="top" wrapText="1"/>
      <protection locked="0"/>
    </xf>
    <xf numFmtId="0" fontId="41" fillId="0" borderId="0" xfId="0" applyFont="1" applyFill="1" applyBorder="1" applyAlignment="1" applyProtection="1">
      <alignment horizontal="justify" vertical="top" wrapText="1"/>
    </xf>
    <xf numFmtId="0" fontId="41" fillId="0" borderId="14" xfId="0" applyFont="1" applyFill="1" applyBorder="1" applyAlignment="1" applyProtection="1">
      <alignment horizontal="justify" vertical="top" wrapText="1"/>
      <protection locked="0"/>
    </xf>
    <xf numFmtId="0" fontId="48" fillId="0" borderId="16" xfId="0" applyFont="1" applyFill="1" applyBorder="1" applyAlignment="1" applyProtection="1">
      <alignment horizontal="justify" vertical="top" wrapText="1"/>
      <protection locked="0"/>
    </xf>
    <xf numFmtId="0" fontId="43" fillId="26" borderId="2" xfId="0" applyFont="1" applyFill="1" applyBorder="1" applyAlignment="1" applyProtection="1">
      <alignment horizontal="right" vertical="top" wrapText="1"/>
    </xf>
    <xf numFmtId="0" fontId="43" fillId="26" borderId="3" xfId="0" applyFont="1" applyFill="1" applyBorder="1" applyAlignment="1" applyProtection="1">
      <alignment horizontal="right" vertical="top" wrapText="1"/>
    </xf>
    <xf numFmtId="49" fontId="8" fillId="26" borderId="2" xfId="0" applyNumberFormat="1" applyFont="1" applyFill="1" applyBorder="1" applyAlignment="1" applyProtection="1">
      <alignment horizontal="left" vertical="top" wrapText="1"/>
      <protection locked="0"/>
    </xf>
    <xf numFmtId="49" fontId="8" fillId="26" borderId="4" xfId="0" applyNumberFormat="1" applyFont="1" applyFill="1" applyBorder="1" applyAlignment="1" applyProtection="1">
      <alignment horizontal="left" vertical="top" wrapText="1"/>
      <protection locked="0"/>
    </xf>
    <xf numFmtId="49" fontId="8" fillId="26" borderId="3"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49" fontId="8" fillId="26" borderId="1"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left" vertical="center" wrapText="1"/>
    </xf>
    <xf numFmtId="0" fontId="8" fillId="0" borderId="0" xfId="0" applyFont="1" applyFill="1" applyAlignment="1" applyProtection="1">
      <alignment horizontal="right" vertical="top" wrapText="1"/>
      <protection locked="0"/>
    </xf>
    <xf numFmtId="44" fontId="8" fillId="2" borderId="2" xfId="0" applyNumberFormat="1" applyFont="1" applyFill="1" applyBorder="1" applyAlignment="1" applyProtection="1">
      <alignment horizontal="left" vertical="top" wrapText="1"/>
      <protection locked="0"/>
    </xf>
    <xf numFmtId="44" fontId="8" fillId="2" borderId="3" xfId="0" applyNumberFormat="1"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1" fontId="57" fillId="26" borderId="2" xfId="0" applyNumberFormat="1" applyFont="1" applyFill="1" applyBorder="1" applyAlignment="1" applyProtection="1">
      <alignment horizontal="center" vertical="center" wrapText="1"/>
      <protection locked="0"/>
    </xf>
    <xf numFmtId="1" fontId="57" fillId="26" borderId="24" xfId="0" applyNumberFormat="1" applyFont="1" applyFill="1" applyBorder="1" applyAlignment="1" applyProtection="1">
      <alignment horizontal="center" vertical="center" wrapText="1"/>
      <protection locked="0"/>
    </xf>
    <xf numFmtId="1" fontId="57" fillId="26" borderId="20" xfId="0" applyNumberFormat="1" applyFont="1" applyFill="1" applyBorder="1" applyAlignment="1" applyProtection="1">
      <alignment horizontal="center" vertical="center" wrapText="1"/>
      <protection locked="0"/>
    </xf>
    <xf numFmtId="169" fontId="2" fillId="27" borderId="25" xfId="0" applyNumberFormat="1" applyFont="1" applyFill="1" applyBorder="1" applyAlignment="1" applyProtection="1">
      <alignment horizontal="center" vertical="center" wrapText="1"/>
      <protection locked="0"/>
    </xf>
    <xf numFmtId="169" fontId="2" fillId="27" borderId="25" xfId="0" applyNumberFormat="1" applyFont="1" applyFill="1" applyBorder="1" applyAlignment="1">
      <alignment wrapText="1"/>
    </xf>
    <xf numFmtId="0" fontId="57" fillId="26" borderId="2" xfId="0" applyFont="1" applyFill="1" applyBorder="1" applyAlignment="1">
      <alignment horizontal="center" vertical="center" wrapText="1"/>
    </xf>
    <xf numFmtId="0" fontId="57" fillId="26" borderId="24" xfId="0" applyFont="1" applyFill="1" applyBorder="1" applyAlignment="1">
      <alignment horizontal="center" vertical="center" wrapText="1"/>
    </xf>
    <xf numFmtId="0" fontId="57" fillId="26" borderId="20" xfId="0" applyFont="1" applyFill="1" applyBorder="1" applyAlignment="1">
      <alignment horizontal="center" vertical="center" wrapText="1"/>
    </xf>
    <xf numFmtId="0" fontId="1" fillId="0" borderId="25" xfId="0" applyFont="1" applyFill="1" applyBorder="1" applyAlignment="1">
      <alignment horizontal="left" vertical="top" wrapText="1"/>
    </xf>
    <xf numFmtId="3" fontId="41" fillId="0" borderId="2" xfId="219" applyNumberFormat="1"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169" fontId="1" fillId="27" borderId="25" xfId="0" applyNumberFormat="1" applyFont="1" applyFill="1" applyBorder="1" applyAlignment="1" applyProtection="1">
      <alignment horizontal="center" vertical="center" wrapText="1"/>
      <protection locked="0"/>
    </xf>
    <xf numFmtId="169" fontId="1" fillId="27" borderId="25" xfId="0" applyNumberFormat="1" applyFont="1" applyFill="1" applyBorder="1" applyAlignment="1">
      <alignment wrapText="1"/>
    </xf>
    <xf numFmtId="170" fontId="1" fillId="0" borderId="25" xfId="0" applyNumberFormat="1" applyFont="1" applyFill="1" applyBorder="1" applyAlignment="1" applyProtection="1">
      <alignment horizontal="center" vertical="center" wrapText="1"/>
      <protection locked="0"/>
    </xf>
    <xf numFmtId="44" fontId="1" fillId="0" borderId="25"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horizontal="left" vertical="top" wrapText="1"/>
      <protection locked="0"/>
    </xf>
  </cellXfs>
  <cellStyles count="220">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3 3" xfId="218"/>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27" xfId="219"/>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B6"/>
  <sheetViews>
    <sheetView workbookViewId="0">
      <selection activeCell="B9" sqref="B9"/>
    </sheetView>
  </sheetViews>
  <sheetFormatPr defaultRowHeight="18.75"/>
  <cols>
    <col min="1" max="1" width="6.28515625" style="112" customWidth="1"/>
    <col min="2" max="2" width="127.85546875" style="112" customWidth="1"/>
    <col min="3" max="256" width="9.140625" style="112"/>
    <col min="257" max="257" width="6.28515625" style="112" customWidth="1"/>
    <col min="258" max="258" width="127.85546875" style="112" customWidth="1"/>
    <col min="259" max="512" width="9.140625" style="112"/>
    <col min="513" max="513" width="6.28515625" style="112" customWidth="1"/>
    <col min="514" max="514" width="127.85546875" style="112" customWidth="1"/>
    <col min="515" max="768" width="9.140625" style="112"/>
    <col min="769" max="769" width="6.28515625" style="112" customWidth="1"/>
    <col min="770" max="770" width="127.85546875" style="112" customWidth="1"/>
    <col min="771" max="1024" width="9.140625" style="112"/>
    <col min="1025" max="1025" width="6.28515625" style="112" customWidth="1"/>
    <col min="1026" max="1026" width="127.85546875" style="112" customWidth="1"/>
    <col min="1027" max="1280" width="9.140625" style="112"/>
    <col min="1281" max="1281" width="6.28515625" style="112" customWidth="1"/>
    <col min="1282" max="1282" width="127.85546875" style="112" customWidth="1"/>
    <col min="1283" max="1536" width="9.140625" style="112"/>
    <col min="1537" max="1537" width="6.28515625" style="112" customWidth="1"/>
    <col min="1538" max="1538" width="127.85546875" style="112" customWidth="1"/>
    <col min="1539" max="1792" width="9.140625" style="112"/>
    <col min="1793" max="1793" width="6.28515625" style="112" customWidth="1"/>
    <col min="1794" max="1794" width="127.85546875" style="112" customWidth="1"/>
    <col min="1795" max="2048" width="9.140625" style="112"/>
    <col min="2049" max="2049" width="6.28515625" style="112" customWidth="1"/>
    <col min="2050" max="2050" width="127.85546875" style="112" customWidth="1"/>
    <col min="2051" max="2304" width="9.140625" style="112"/>
    <col min="2305" max="2305" width="6.28515625" style="112" customWidth="1"/>
    <col min="2306" max="2306" width="127.85546875" style="112" customWidth="1"/>
    <col min="2307" max="2560" width="9.140625" style="112"/>
    <col min="2561" max="2561" width="6.28515625" style="112" customWidth="1"/>
    <col min="2562" max="2562" width="127.85546875" style="112" customWidth="1"/>
    <col min="2563" max="2816" width="9.140625" style="112"/>
    <col min="2817" max="2817" width="6.28515625" style="112" customWidth="1"/>
    <col min="2818" max="2818" width="127.85546875" style="112" customWidth="1"/>
    <col min="2819" max="3072" width="9.140625" style="112"/>
    <col min="3073" max="3073" width="6.28515625" style="112" customWidth="1"/>
    <col min="3074" max="3074" width="127.85546875" style="112" customWidth="1"/>
    <col min="3075" max="3328" width="9.140625" style="112"/>
    <col min="3329" max="3329" width="6.28515625" style="112" customWidth="1"/>
    <col min="3330" max="3330" width="127.85546875" style="112" customWidth="1"/>
    <col min="3331" max="3584" width="9.140625" style="112"/>
    <col min="3585" max="3585" width="6.28515625" style="112" customWidth="1"/>
    <col min="3586" max="3586" width="127.85546875" style="112" customWidth="1"/>
    <col min="3587" max="3840" width="9.140625" style="112"/>
    <col min="3841" max="3841" width="6.28515625" style="112" customWidth="1"/>
    <col min="3842" max="3842" width="127.85546875" style="112" customWidth="1"/>
    <col min="3843" max="4096" width="9.140625" style="112"/>
    <col min="4097" max="4097" width="6.28515625" style="112" customWidth="1"/>
    <col min="4098" max="4098" width="127.85546875" style="112" customWidth="1"/>
    <col min="4099" max="4352" width="9.140625" style="112"/>
    <col min="4353" max="4353" width="6.28515625" style="112" customWidth="1"/>
    <col min="4354" max="4354" width="127.85546875" style="112" customWidth="1"/>
    <col min="4355" max="4608" width="9.140625" style="112"/>
    <col min="4609" max="4609" width="6.28515625" style="112" customWidth="1"/>
    <col min="4610" max="4610" width="127.85546875" style="112" customWidth="1"/>
    <col min="4611" max="4864" width="9.140625" style="112"/>
    <col min="4865" max="4865" width="6.28515625" style="112" customWidth="1"/>
    <col min="4866" max="4866" width="127.85546875" style="112" customWidth="1"/>
    <col min="4867" max="5120" width="9.140625" style="112"/>
    <col min="5121" max="5121" width="6.28515625" style="112" customWidth="1"/>
    <col min="5122" max="5122" width="127.85546875" style="112" customWidth="1"/>
    <col min="5123" max="5376" width="9.140625" style="112"/>
    <col min="5377" max="5377" width="6.28515625" style="112" customWidth="1"/>
    <col min="5378" max="5378" width="127.85546875" style="112" customWidth="1"/>
    <col min="5379" max="5632" width="9.140625" style="112"/>
    <col min="5633" max="5633" width="6.28515625" style="112" customWidth="1"/>
    <col min="5634" max="5634" width="127.85546875" style="112" customWidth="1"/>
    <col min="5635" max="5888" width="9.140625" style="112"/>
    <col min="5889" max="5889" width="6.28515625" style="112" customWidth="1"/>
    <col min="5890" max="5890" width="127.85546875" style="112" customWidth="1"/>
    <col min="5891" max="6144" width="9.140625" style="112"/>
    <col min="6145" max="6145" width="6.28515625" style="112" customWidth="1"/>
    <col min="6146" max="6146" width="127.85546875" style="112" customWidth="1"/>
    <col min="6147" max="6400" width="9.140625" style="112"/>
    <col min="6401" max="6401" width="6.28515625" style="112" customWidth="1"/>
    <col min="6402" max="6402" width="127.85546875" style="112" customWidth="1"/>
    <col min="6403" max="6656" width="9.140625" style="112"/>
    <col min="6657" max="6657" width="6.28515625" style="112" customWidth="1"/>
    <col min="6658" max="6658" width="127.85546875" style="112" customWidth="1"/>
    <col min="6659" max="6912" width="9.140625" style="112"/>
    <col min="6913" max="6913" width="6.28515625" style="112" customWidth="1"/>
    <col min="6914" max="6914" width="127.85546875" style="112" customWidth="1"/>
    <col min="6915" max="7168" width="9.140625" style="112"/>
    <col min="7169" max="7169" width="6.28515625" style="112" customWidth="1"/>
    <col min="7170" max="7170" width="127.85546875" style="112" customWidth="1"/>
    <col min="7171" max="7424" width="9.140625" style="112"/>
    <col min="7425" max="7425" width="6.28515625" style="112" customWidth="1"/>
    <col min="7426" max="7426" width="127.85546875" style="112" customWidth="1"/>
    <col min="7427" max="7680" width="9.140625" style="112"/>
    <col min="7681" max="7681" width="6.28515625" style="112" customWidth="1"/>
    <col min="7682" max="7682" width="127.85546875" style="112" customWidth="1"/>
    <col min="7683" max="7936" width="9.140625" style="112"/>
    <col min="7937" max="7937" width="6.28515625" style="112" customWidth="1"/>
    <col min="7938" max="7938" width="127.85546875" style="112" customWidth="1"/>
    <col min="7939" max="8192" width="9.140625" style="112"/>
    <col min="8193" max="8193" width="6.28515625" style="112" customWidth="1"/>
    <col min="8194" max="8194" width="127.85546875" style="112" customWidth="1"/>
    <col min="8195" max="8448" width="9.140625" style="112"/>
    <col min="8449" max="8449" width="6.28515625" style="112" customWidth="1"/>
    <col min="8450" max="8450" width="127.85546875" style="112" customWidth="1"/>
    <col min="8451" max="8704" width="9.140625" style="112"/>
    <col min="8705" max="8705" width="6.28515625" style="112" customWidth="1"/>
    <col min="8706" max="8706" width="127.85546875" style="112" customWidth="1"/>
    <col min="8707" max="8960" width="9.140625" style="112"/>
    <col min="8961" max="8961" width="6.28515625" style="112" customWidth="1"/>
    <col min="8962" max="8962" width="127.85546875" style="112" customWidth="1"/>
    <col min="8963" max="9216" width="9.140625" style="112"/>
    <col min="9217" max="9217" width="6.28515625" style="112" customWidth="1"/>
    <col min="9218" max="9218" width="127.85546875" style="112" customWidth="1"/>
    <col min="9219" max="9472" width="9.140625" style="112"/>
    <col min="9473" max="9473" width="6.28515625" style="112" customWidth="1"/>
    <col min="9474" max="9474" width="127.85546875" style="112" customWidth="1"/>
    <col min="9475" max="9728" width="9.140625" style="112"/>
    <col min="9729" max="9729" width="6.28515625" style="112" customWidth="1"/>
    <col min="9730" max="9730" width="127.85546875" style="112" customWidth="1"/>
    <col min="9731" max="9984" width="9.140625" style="112"/>
    <col min="9985" max="9985" width="6.28515625" style="112" customWidth="1"/>
    <col min="9986" max="9986" width="127.85546875" style="112" customWidth="1"/>
    <col min="9987" max="10240" width="9.140625" style="112"/>
    <col min="10241" max="10241" width="6.28515625" style="112" customWidth="1"/>
    <col min="10242" max="10242" width="127.85546875" style="112" customWidth="1"/>
    <col min="10243" max="10496" width="9.140625" style="112"/>
    <col min="10497" max="10497" width="6.28515625" style="112" customWidth="1"/>
    <col min="10498" max="10498" width="127.85546875" style="112" customWidth="1"/>
    <col min="10499" max="10752" width="9.140625" style="112"/>
    <col min="10753" max="10753" width="6.28515625" style="112" customWidth="1"/>
    <col min="10754" max="10754" width="127.85546875" style="112" customWidth="1"/>
    <col min="10755" max="11008" width="9.140625" style="112"/>
    <col min="11009" max="11009" width="6.28515625" style="112" customWidth="1"/>
    <col min="11010" max="11010" width="127.85546875" style="112" customWidth="1"/>
    <col min="11011" max="11264" width="9.140625" style="112"/>
    <col min="11265" max="11265" width="6.28515625" style="112" customWidth="1"/>
    <col min="11266" max="11266" width="127.85546875" style="112" customWidth="1"/>
    <col min="11267" max="11520" width="9.140625" style="112"/>
    <col min="11521" max="11521" width="6.28515625" style="112" customWidth="1"/>
    <col min="11522" max="11522" width="127.85546875" style="112" customWidth="1"/>
    <col min="11523" max="11776" width="9.140625" style="112"/>
    <col min="11777" max="11777" width="6.28515625" style="112" customWidth="1"/>
    <col min="11778" max="11778" width="127.85546875" style="112" customWidth="1"/>
    <col min="11779" max="12032" width="9.140625" style="112"/>
    <col min="12033" max="12033" width="6.28515625" style="112" customWidth="1"/>
    <col min="12034" max="12034" width="127.85546875" style="112" customWidth="1"/>
    <col min="12035" max="12288" width="9.140625" style="112"/>
    <col min="12289" max="12289" width="6.28515625" style="112" customWidth="1"/>
    <col min="12290" max="12290" width="127.85546875" style="112" customWidth="1"/>
    <col min="12291" max="12544" width="9.140625" style="112"/>
    <col min="12545" max="12545" width="6.28515625" style="112" customWidth="1"/>
    <col min="12546" max="12546" width="127.85546875" style="112" customWidth="1"/>
    <col min="12547" max="12800" width="9.140625" style="112"/>
    <col min="12801" max="12801" width="6.28515625" style="112" customWidth="1"/>
    <col min="12802" max="12802" width="127.85546875" style="112" customWidth="1"/>
    <col min="12803" max="13056" width="9.140625" style="112"/>
    <col min="13057" max="13057" width="6.28515625" style="112" customWidth="1"/>
    <col min="13058" max="13058" width="127.85546875" style="112" customWidth="1"/>
    <col min="13059" max="13312" width="9.140625" style="112"/>
    <col min="13313" max="13313" width="6.28515625" style="112" customWidth="1"/>
    <col min="13314" max="13314" width="127.85546875" style="112" customWidth="1"/>
    <col min="13315" max="13568" width="9.140625" style="112"/>
    <col min="13569" max="13569" width="6.28515625" style="112" customWidth="1"/>
    <col min="13570" max="13570" width="127.85546875" style="112" customWidth="1"/>
    <col min="13571" max="13824" width="9.140625" style="112"/>
    <col min="13825" max="13825" width="6.28515625" style="112" customWidth="1"/>
    <col min="13826" max="13826" width="127.85546875" style="112" customWidth="1"/>
    <col min="13827" max="14080" width="9.140625" style="112"/>
    <col min="14081" max="14081" width="6.28515625" style="112" customWidth="1"/>
    <col min="14082" max="14082" width="127.85546875" style="112" customWidth="1"/>
    <col min="14083" max="14336" width="9.140625" style="112"/>
    <col min="14337" max="14337" width="6.28515625" style="112" customWidth="1"/>
    <col min="14338" max="14338" width="127.85546875" style="112" customWidth="1"/>
    <col min="14339" max="14592" width="9.140625" style="112"/>
    <col min="14593" max="14593" width="6.28515625" style="112" customWidth="1"/>
    <col min="14594" max="14594" width="127.85546875" style="112" customWidth="1"/>
    <col min="14595" max="14848" width="9.140625" style="112"/>
    <col min="14849" max="14849" width="6.28515625" style="112" customWidth="1"/>
    <col min="14850" max="14850" width="127.85546875" style="112" customWidth="1"/>
    <col min="14851" max="15104" width="9.140625" style="112"/>
    <col min="15105" max="15105" width="6.28515625" style="112" customWidth="1"/>
    <col min="15106" max="15106" width="127.85546875" style="112" customWidth="1"/>
    <col min="15107" max="15360" width="9.140625" style="112"/>
    <col min="15361" max="15361" width="6.28515625" style="112" customWidth="1"/>
    <col min="15362" max="15362" width="127.85546875" style="112" customWidth="1"/>
    <col min="15363" max="15616" width="9.140625" style="112"/>
    <col min="15617" max="15617" width="6.28515625" style="112" customWidth="1"/>
    <col min="15618" max="15618" width="127.85546875" style="112" customWidth="1"/>
    <col min="15619" max="15872" width="9.140625" style="112"/>
    <col min="15873" max="15873" width="6.28515625" style="112" customWidth="1"/>
    <col min="15874" max="15874" width="127.85546875" style="112" customWidth="1"/>
    <col min="15875" max="16128" width="9.140625" style="112"/>
    <col min="16129" max="16129" width="6.28515625" style="112" customWidth="1"/>
    <col min="16130" max="16130" width="127.85546875" style="112" customWidth="1"/>
    <col min="16131" max="16384" width="9.140625" style="112"/>
  </cols>
  <sheetData>
    <row r="2" spans="2:2">
      <c r="B2" s="111" t="s">
        <v>82</v>
      </c>
    </row>
    <row r="3" spans="2:2" ht="19.5" thickBot="1"/>
    <row r="4" spans="2:2" ht="117.75" customHeight="1">
      <c r="B4" s="113" t="s">
        <v>83</v>
      </c>
    </row>
    <row r="5" spans="2:2" ht="102" customHeight="1">
      <c r="B5" s="114" t="s">
        <v>84</v>
      </c>
    </row>
    <row r="6" spans="2:2" ht="95.25" customHeight="1" thickBot="1">
      <c r="B6" s="115" t="s">
        <v>85</v>
      </c>
    </row>
  </sheetData>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E11" sqref="E11"/>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5.285156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02"/>
      <c r="F3" s="202"/>
      <c r="G3" s="202"/>
      <c r="H3" s="228" t="s">
        <v>28</v>
      </c>
      <c r="I3" s="228"/>
    </row>
    <row r="4" spans="1:11" ht="6.75" customHeight="1"/>
    <row r="5" spans="1:11">
      <c r="B5" s="6" t="s">
        <v>6</v>
      </c>
      <c r="C5" s="64">
        <v>8</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2" customHeight="1">
      <c r="A11" s="42" t="s">
        <v>30</v>
      </c>
      <c r="B11" s="127" t="s">
        <v>125</v>
      </c>
      <c r="C11" s="75">
        <v>900</v>
      </c>
      <c r="D11" s="76" t="s">
        <v>67</v>
      </c>
      <c r="E11" s="33"/>
      <c r="F11" s="33"/>
      <c r="G11" s="33"/>
      <c r="H11" s="55"/>
      <c r="I11" s="34">
        <f>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zoomScale="110" zoomScaleNormal="100" zoomScaleSheetLayoutView="110" zoomScalePageLayoutView="85" workbookViewId="0">
      <selection activeCell="A11" sqref="A11:D17"/>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6.57031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02"/>
      <c r="F3" s="202"/>
      <c r="G3" s="202"/>
      <c r="H3" s="228" t="s">
        <v>28</v>
      </c>
      <c r="I3" s="228"/>
    </row>
    <row r="4" spans="1:11" ht="6.75" customHeight="1"/>
    <row r="5" spans="1:11">
      <c r="B5" s="6" t="s">
        <v>6</v>
      </c>
      <c r="C5" s="64">
        <v>9</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SUM(I11:I17)</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65.25" customHeight="1">
      <c r="A11" s="166">
        <v>1</v>
      </c>
      <c r="B11" s="168" t="s">
        <v>208</v>
      </c>
      <c r="C11" s="195">
        <v>10</v>
      </c>
      <c r="D11" s="196" t="s">
        <v>126</v>
      </c>
      <c r="E11" s="165"/>
      <c r="F11" s="165"/>
      <c r="G11" s="165"/>
      <c r="H11" s="165"/>
      <c r="I11" s="34">
        <f t="shared" ref="I11:I17" si="0">ROUND(ROUND(C11,2)*ROUND(H11,2),2)</f>
        <v>0</v>
      </c>
    </row>
    <row r="12" spans="1:11" s="32" customFormat="1" ht="26.25" customHeight="1">
      <c r="A12" s="167" t="s">
        <v>127</v>
      </c>
      <c r="B12" s="169" t="s">
        <v>203</v>
      </c>
      <c r="C12" s="195">
        <v>10</v>
      </c>
      <c r="D12" s="196" t="s">
        <v>67</v>
      </c>
      <c r="E12" s="165"/>
      <c r="F12" s="165"/>
      <c r="G12" s="165"/>
      <c r="H12" s="165"/>
      <c r="I12" s="34">
        <f t="shared" si="0"/>
        <v>0</v>
      </c>
    </row>
    <row r="13" spans="1:11" s="32" customFormat="1" ht="25.5" customHeight="1">
      <c r="A13" s="167" t="s">
        <v>128</v>
      </c>
      <c r="B13" s="169" t="s">
        <v>204</v>
      </c>
      <c r="C13" s="195">
        <v>10</v>
      </c>
      <c r="D13" s="196" t="s">
        <v>67</v>
      </c>
      <c r="E13" s="165"/>
      <c r="F13" s="165"/>
      <c r="G13" s="165"/>
      <c r="H13" s="165"/>
      <c r="I13" s="34">
        <f t="shared" si="0"/>
        <v>0</v>
      </c>
    </row>
    <row r="14" spans="1:11" s="32" customFormat="1" ht="15" customHeight="1">
      <c r="A14" s="167" t="s">
        <v>129</v>
      </c>
      <c r="B14" s="169" t="s">
        <v>205</v>
      </c>
      <c r="C14" s="195">
        <v>10</v>
      </c>
      <c r="D14" s="196" t="s">
        <v>67</v>
      </c>
      <c r="E14" s="165"/>
      <c r="F14" s="165"/>
      <c r="G14" s="165"/>
      <c r="H14" s="165"/>
      <c r="I14" s="34">
        <f t="shared" si="0"/>
        <v>0</v>
      </c>
    </row>
    <row r="15" spans="1:11" s="32" customFormat="1" ht="66" customHeight="1">
      <c r="A15" s="166">
        <v>2</v>
      </c>
      <c r="B15" s="170" t="s">
        <v>209</v>
      </c>
      <c r="C15" s="195">
        <v>10</v>
      </c>
      <c r="D15" s="196" t="s">
        <v>126</v>
      </c>
      <c r="E15" s="165"/>
      <c r="F15" s="165"/>
      <c r="G15" s="165"/>
      <c r="H15" s="165"/>
      <c r="I15" s="34">
        <f t="shared" si="0"/>
        <v>0</v>
      </c>
    </row>
    <row r="16" spans="1:11" s="32" customFormat="1" ht="23.25" customHeight="1">
      <c r="A16" s="167" t="s">
        <v>130</v>
      </c>
      <c r="B16" s="169" t="s">
        <v>206</v>
      </c>
      <c r="C16" s="195">
        <v>10</v>
      </c>
      <c r="D16" s="196" t="s">
        <v>67</v>
      </c>
      <c r="E16" s="165"/>
      <c r="F16" s="165"/>
      <c r="G16" s="165"/>
      <c r="H16" s="165"/>
      <c r="I16" s="34">
        <f t="shared" si="0"/>
        <v>0</v>
      </c>
    </row>
    <row r="17" spans="1:9" s="32" customFormat="1" ht="29.25" customHeight="1">
      <c r="A17" s="167" t="s">
        <v>131</v>
      </c>
      <c r="B17" s="169" t="s">
        <v>207</v>
      </c>
      <c r="C17" s="195">
        <v>10</v>
      </c>
      <c r="D17" s="196" t="s">
        <v>67</v>
      </c>
      <c r="E17" s="33"/>
      <c r="F17" s="33"/>
      <c r="G17" s="33"/>
      <c r="H17" s="55"/>
      <c r="I17" s="34">
        <f t="shared" si="0"/>
        <v>0</v>
      </c>
    </row>
    <row r="18" spans="1:9">
      <c r="B18" s="231" t="s">
        <v>60</v>
      </c>
      <c r="C18" s="231"/>
      <c r="D18" s="231"/>
      <c r="E18" s="231"/>
      <c r="F18" s="231"/>
      <c r="G18" s="231"/>
      <c r="H18" s="231"/>
      <c r="I18" s="231"/>
    </row>
  </sheetData>
  <mergeCells count="4">
    <mergeCell ref="E3:G3"/>
    <mergeCell ref="H3:I3"/>
    <mergeCell ref="F8:G8"/>
    <mergeCell ref="B18:I18"/>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showGridLines="0" view="pageBreakPreview" topLeftCell="A3" zoomScale="110" zoomScaleNormal="100" zoomScaleSheetLayoutView="110" zoomScalePageLayoutView="85" workbookViewId="0">
      <selection activeCell="B11" sqref="B11"/>
    </sheetView>
  </sheetViews>
  <sheetFormatPr defaultColWidth="9.140625" defaultRowHeight="15"/>
  <cols>
    <col min="1" max="1" width="5.28515625" style="117" customWidth="1"/>
    <col min="2" max="2" width="78.7109375" style="117" customWidth="1"/>
    <col min="3" max="3" width="9.7109375" style="22" customWidth="1"/>
    <col min="4" max="4" width="10.7109375" style="119" customWidth="1"/>
    <col min="5" max="5" width="22.28515625" style="117" customWidth="1"/>
    <col min="6" max="6" width="21.42578125" style="117" customWidth="1"/>
    <col min="7" max="7" width="21.85546875" style="117" customWidth="1"/>
    <col min="8" max="8" width="18.28515625" style="117" customWidth="1"/>
    <col min="9" max="9" width="16.28515625" style="117" customWidth="1"/>
    <col min="10" max="11" width="14.28515625" style="117" customWidth="1"/>
    <col min="12" max="16384" width="9.140625" style="117"/>
  </cols>
  <sheetData>
    <row r="1" spans="1:11" s="116" customFormat="1" ht="6.75" customHeight="1">
      <c r="B1" s="60"/>
      <c r="C1" s="60"/>
      <c r="D1"/>
      <c r="E1" s="60"/>
    </row>
    <row r="2" spans="1:11">
      <c r="B2" s="20" t="str">
        <f>'Formularz oferty'!D5</f>
        <v>DFP.271.21.2024.KK</v>
      </c>
      <c r="C2" s="117"/>
      <c r="I2" s="21" t="s">
        <v>29</v>
      </c>
      <c r="J2" s="21"/>
      <c r="K2" s="21"/>
    </row>
    <row r="3" spans="1:11">
      <c r="E3" s="202"/>
      <c r="F3" s="202"/>
      <c r="G3" s="202"/>
      <c r="H3" s="228" t="s">
        <v>28</v>
      </c>
      <c r="I3" s="228"/>
    </row>
    <row r="5" spans="1:11">
      <c r="B5" s="6" t="s">
        <v>6</v>
      </c>
      <c r="C5" s="118">
        <v>10</v>
      </c>
      <c r="D5" s="23"/>
      <c r="E5" s="24" t="s">
        <v>8</v>
      </c>
      <c r="F5" s="24"/>
      <c r="G5" s="5"/>
      <c r="H5" s="116"/>
      <c r="I5" s="116"/>
    </row>
    <row r="6" spans="1:11">
      <c r="B6" s="6"/>
      <c r="C6" s="25"/>
      <c r="D6" s="23"/>
      <c r="E6" s="24"/>
      <c r="F6" s="24"/>
      <c r="G6" s="5"/>
      <c r="H6" s="116"/>
      <c r="I6" s="116"/>
    </row>
    <row r="7" spans="1:11">
      <c r="A7" s="6"/>
      <c r="C7" s="25"/>
      <c r="D7" s="23"/>
      <c r="E7" s="116"/>
      <c r="F7" s="116"/>
      <c r="G7" s="116"/>
      <c r="H7" s="116"/>
      <c r="I7" s="11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210" customHeight="1">
      <c r="A11" s="42" t="s">
        <v>30</v>
      </c>
      <c r="B11" s="101" t="s">
        <v>216</v>
      </c>
      <c r="C11" s="102">
        <v>5000</v>
      </c>
      <c r="D11" s="89" t="s">
        <v>67</v>
      </c>
      <c r="E11" s="33"/>
      <c r="F11" s="33"/>
      <c r="G11" s="33"/>
      <c r="H11" s="55"/>
      <c r="I11" s="34">
        <f>ROUND(ROUND(C11,2)*ROUND(H11,2),2)</f>
        <v>0</v>
      </c>
    </row>
    <row r="12" spans="1:11" s="120" customFormat="1">
      <c r="B12" s="231" t="s">
        <v>60</v>
      </c>
      <c r="C12" s="231"/>
      <c r="D12" s="231"/>
      <c r="E12" s="231"/>
      <c r="F12" s="231"/>
      <c r="G12" s="231"/>
      <c r="H12" s="231"/>
      <c r="I12" s="231"/>
    </row>
    <row r="13" spans="1:11">
      <c r="B13" s="202"/>
      <c r="C13" s="202"/>
      <c r="D13" s="202"/>
      <c r="E13" s="202"/>
      <c r="F13" s="202"/>
      <c r="G13" s="202"/>
      <c r="H13" s="202"/>
      <c r="I13" s="202"/>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6"/>
  <sheetViews>
    <sheetView showGridLines="0" view="pageBreakPreview" topLeftCell="A14" zoomScale="110" zoomScaleNormal="100" zoomScaleSheetLayoutView="110" zoomScalePageLayoutView="85" workbookViewId="0">
      <selection activeCell="B13" sqref="B13"/>
    </sheetView>
  </sheetViews>
  <sheetFormatPr defaultColWidth="9.140625" defaultRowHeight="15"/>
  <cols>
    <col min="1" max="1" width="5.28515625" style="78" customWidth="1"/>
    <col min="2" max="2" width="78" style="78" customWidth="1"/>
    <col min="3" max="3" width="9.7109375" style="22" customWidth="1"/>
    <col min="4" max="4" width="10.7109375" style="80" customWidth="1"/>
    <col min="5" max="5" width="22.28515625" style="78" customWidth="1"/>
    <col min="6" max="6" width="21.42578125" style="78" customWidth="1"/>
    <col min="7" max="7" width="21.85546875" style="78" customWidth="1"/>
    <col min="8" max="8" width="18.28515625" style="78" customWidth="1"/>
    <col min="9" max="9" width="14.42578125" style="78" customWidth="1"/>
    <col min="10" max="11" width="14.28515625" style="78" customWidth="1"/>
    <col min="12" max="16384" width="9.140625" style="78"/>
  </cols>
  <sheetData>
    <row r="1" spans="1:11" s="77" customFormat="1" ht="6.75" customHeight="1">
      <c r="B1" s="60"/>
      <c r="C1" s="60"/>
      <c r="D1"/>
      <c r="E1" s="60"/>
    </row>
    <row r="2" spans="1:11">
      <c r="B2" s="20" t="str">
        <f>'Formularz oferty'!D5</f>
        <v>DFP.271.21.2024.KK</v>
      </c>
      <c r="C2" s="78"/>
      <c r="I2" s="21" t="s">
        <v>29</v>
      </c>
      <c r="J2" s="21"/>
      <c r="K2" s="21"/>
    </row>
    <row r="3" spans="1:11">
      <c r="E3" s="202"/>
      <c r="F3" s="202"/>
      <c r="G3" s="202"/>
      <c r="H3" s="228" t="s">
        <v>28</v>
      </c>
      <c r="I3" s="228"/>
    </row>
    <row r="4" spans="1:11" ht="6.75" customHeight="1"/>
    <row r="5" spans="1:11">
      <c r="B5" s="6" t="s">
        <v>6</v>
      </c>
      <c r="C5" s="79">
        <v>11</v>
      </c>
      <c r="D5" s="23"/>
      <c r="E5" s="24" t="s">
        <v>8</v>
      </c>
      <c r="F5" s="24"/>
      <c r="G5" s="5"/>
      <c r="H5" s="77"/>
      <c r="I5" s="77"/>
    </row>
    <row r="6" spans="1:11">
      <c r="B6" s="6"/>
      <c r="C6" s="25"/>
      <c r="D6" s="23"/>
      <c r="E6" s="24"/>
      <c r="F6" s="24"/>
      <c r="G6" s="5"/>
      <c r="H6" s="77"/>
      <c r="I6" s="77"/>
    </row>
    <row r="7" spans="1:11">
      <c r="A7" s="6"/>
      <c r="C7" s="25"/>
      <c r="D7" s="23"/>
      <c r="E7" s="77"/>
      <c r="F7" s="77"/>
      <c r="G7" s="77"/>
      <c r="H7" s="77"/>
      <c r="I7" s="77"/>
    </row>
    <row r="8" spans="1:11">
      <c r="A8" s="26"/>
      <c r="B8" s="26"/>
      <c r="C8" s="27"/>
      <c r="D8" s="28"/>
      <c r="E8" s="71" t="s">
        <v>61</v>
      </c>
      <c r="F8" s="229">
        <f>SUM(I11:I15)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5.5" customHeight="1">
      <c r="A11" s="173" t="s">
        <v>68</v>
      </c>
      <c r="B11" s="174" t="s">
        <v>132</v>
      </c>
      <c r="C11" s="171">
        <v>1000</v>
      </c>
      <c r="D11" s="172" t="s">
        <v>67</v>
      </c>
      <c r="E11" s="165"/>
      <c r="F11" s="165"/>
      <c r="G11" s="165"/>
      <c r="H11" s="165"/>
      <c r="I11" s="34">
        <f t="shared" ref="I11:I14" si="0">ROUND(ROUND(C11,2)*ROUND(H11,2),2)</f>
        <v>0</v>
      </c>
    </row>
    <row r="12" spans="1:11" s="32" customFormat="1" ht="77.25" customHeight="1">
      <c r="A12" s="173" t="s">
        <v>69</v>
      </c>
      <c r="B12" s="174" t="s">
        <v>133</v>
      </c>
      <c r="C12" s="171">
        <v>150</v>
      </c>
      <c r="D12" s="172" t="s">
        <v>67</v>
      </c>
      <c r="E12" s="165"/>
      <c r="F12" s="165"/>
      <c r="G12" s="165"/>
      <c r="H12" s="165"/>
      <c r="I12" s="34">
        <f t="shared" si="0"/>
        <v>0</v>
      </c>
    </row>
    <row r="13" spans="1:11" s="32" customFormat="1" ht="189.75" customHeight="1">
      <c r="A13" s="173" t="s">
        <v>135</v>
      </c>
      <c r="B13" s="174" t="s">
        <v>214</v>
      </c>
      <c r="C13" s="171">
        <v>2500</v>
      </c>
      <c r="D13" s="172" t="s">
        <v>67</v>
      </c>
      <c r="E13" s="165"/>
      <c r="F13" s="165"/>
      <c r="G13" s="165"/>
      <c r="H13" s="165"/>
      <c r="I13" s="34">
        <f t="shared" si="0"/>
        <v>0</v>
      </c>
    </row>
    <row r="14" spans="1:11" s="32" customFormat="1" ht="190.5" customHeight="1">
      <c r="A14" s="173" t="s">
        <v>136</v>
      </c>
      <c r="B14" s="174" t="s">
        <v>215</v>
      </c>
      <c r="C14" s="171">
        <v>1000</v>
      </c>
      <c r="D14" s="172" t="s">
        <v>67</v>
      </c>
      <c r="E14" s="165"/>
      <c r="F14" s="165"/>
      <c r="G14" s="165"/>
      <c r="H14" s="165"/>
      <c r="I14" s="34">
        <f t="shared" si="0"/>
        <v>0</v>
      </c>
    </row>
    <row r="15" spans="1:11" s="32" customFormat="1" ht="42.75" customHeight="1">
      <c r="A15" s="173" t="s">
        <v>137</v>
      </c>
      <c r="B15" s="174" t="s">
        <v>134</v>
      </c>
      <c r="C15" s="171">
        <v>100</v>
      </c>
      <c r="D15" s="172" t="s">
        <v>67</v>
      </c>
      <c r="E15" s="33"/>
      <c r="F15" s="33"/>
      <c r="G15" s="33"/>
      <c r="H15" s="55"/>
      <c r="I15" s="34">
        <f>ROUND(ROUND(C15,2)*ROUND(H15,2),2)</f>
        <v>0</v>
      </c>
    </row>
    <row r="16" spans="1:11">
      <c r="B16" s="231" t="s">
        <v>60</v>
      </c>
      <c r="C16" s="231"/>
      <c r="D16" s="231"/>
      <c r="E16" s="231"/>
      <c r="F16" s="231"/>
      <c r="G16" s="231"/>
      <c r="H16" s="231"/>
      <c r="I16" s="231"/>
    </row>
  </sheetData>
  <mergeCells count="4">
    <mergeCell ref="E3:G3"/>
    <mergeCell ref="H3:I3"/>
    <mergeCell ref="F8:G8"/>
    <mergeCell ref="B16:I16"/>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tabSelected="1" view="pageBreakPreview" topLeftCell="A13" zoomScale="110" zoomScaleNormal="100" zoomScaleSheetLayoutView="110" zoomScalePageLayoutView="85" workbookViewId="0">
      <selection activeCell="B16" sqref="B16:I17"/>
    </sheetView>
  </sheetViews>
  <sheetFormatPr defaultColWidth="9.140625" defaultRowHeight="15"/>
  <cols>
    <col min="1" max="1" width="5.28515625" style="129" customWidth="1"/>
    <col min="2" max="2" width="78" style="129" customWidth="1"/>
    <col min="3" max="3" width="9.7109375" style="22" customWidth="1"/>
    <col min="4" max="4" width="10.7109375" style="131" customWidth="1"/>
    <col min="5" max="5" width="22.28515625" style="129" customWidth="1"/>
    <col min="6" max="6" width="21.42578125" style="129" customWidth="1"/>
    <col min="7" max="7" width="21.85546875" style="129" customWidth="1"/>
    <col min="8" max="8" width="18.28515625" style="129" customWidth="1"/>
    <col min="9" max="9" width="16.42578125" style="129" customWidth="1"/>
    <col min="10" max="11" width="14.28515625" style="129" customWidth="1"/>
    <col min="12" max="16384" width="9.140625" style="129"/>
  </cols>
  <sheetData>
    <row r="1" spans="1:11" s="128" customFormat="1" ht="6.75" customHeight="1">
      <c r="B1" s="60"/>
      <c r="C1" s="60"/>
      <c r="D1"/>
      <c r="E1" s="60"/>
    </row>
    <row r="2" spans="1:11">
      <c r="B2" s="20" t="str">
        <f>'Formularz oferty'!D5</f>
        <v>DFP.271.21.2024.KK</v>
      </c>
      <c r="C2" s="129"/>
      <c r="I2" s="21" t="s">
        <v>29</v>
      </c>
      <c r="J2" s="21"/>
      <c r="K2" s="21"/>
    </row>
    <row r="3" spans="1:11">
      <c r="E3" s="202"/>
      <c r="F3" s="202"/>
      <c r="G3" s="202"/>
      <c r="H3" s="228" t="s">
        <v>28</v>
      </c>
      <c r="I3" s="228"/>
    </row>
    <row r="4" spans="1:11" ht="6.75" customHeight="1"/>
    <row r="5" spans="1:11">
      <c r="B5" s="6" t="s">
        <v>6</v>
      </c>
      <c r="C5" s="130">
        <v>12</v>
      </c>
      <c r="D5" s="23"/>
      <c r="E5" s="24" t="s">
        <v>8</v>
      </c>
      <c r="F5" s="24"/>
      <c r="G5" s="5"/>
      <c r="H5" s="128"/>
      <c r="I5" s="128"/>
    </row>
    <row r="6" spans="1:11">
      <c r="B6" s="6"/>
      <c r="C6" s="25"/>
      <c r="D6" s="23"/>
      <c r="E6" s="24"/>
      <c r="F6" s="24"/>
      <c r="G6" s="5"/>
      <c r="H6" s="128"/>
      <c r="I6" s="128"/>
    </row>
    <row r="7" spans="1:11">
      <c r="A7" s="6"/>
      <c r="C7" s="25"/>
      <c r="D7" s="23"/>
      <c r="E7" s="128"/>
      <c r="F7" s="128"/>
      <c r="G7" s="128"/>
      <c r="H7" s="128"/>
      <c r="I7" s="128"/>
    </row>
    <row r="8" spans="1:11">
      <c r="A8" s="26"/>
      <c r="B8" s="26"/>
      <c r="C8" s="27"/>
      <c r="D8" s="28"/>
      <c r="E8" s="71" t="s">
        <v>61</v>
      </c>
      <c r="F8" s="229">
        <f>SUM(I11:I12)+I14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8" customHeight="1">
      <c r="A11" s="42">
        <v>1</v>
      </c>
      <c r="B11" s="74" t="s">
        <v>138</v>
      </c>
      <c r="C11" s="75">
        <v>1000</v>
      </c>
      <c r="D11" s="76" t="s">
        <v>66</v>
      </c>
      <c r="E11" s="33"/>
      <c r="F11" s="33"/>
      <c r="G11" s="33"/>
      <c r="H11" s="155">
        <v>0</v>
      </c>
      <c r="I11" s="34">
        <f>ROUND(ROUND(C11,2)*ROUND(H11,2),2)</f>
        <v>0</v>
      </c>
    </row>
    <row r="12" spans="1:11" s="32" customFormat="1" ht="108" customHeight="1">
      <c r="A12" s="42">
        <v>2</v>
      </c>
      <c r="B12" s="74" t="s">
        <v>139</v>
      </c>
      <c r="C12" s="75">
        <v>300</v>
      </c>
      <c r="D12" s="76" t="s">
        <v>66</v>
      </c>
      <c r="E12" s="61"/>
      <c r="F12" s="61"/>
      <c r="G12" s="61"/>
      <c r="H12" s="156">
        <v>0</v>
      </c>
      <c r="I12" s="34">
        <f t="shared" ref="I12" si="0">ROUND(ROUND(C12,2)*ROUND(H12,2),2)</f>
        <v>0</v>
      </c>
    </row>
    <row r="13" spans="1:11" s="32" customFormat="1" ht="46.5" customHeight="1">
      <c r="A13" s="144" t="s">
        <v>15</v>
      </c>
      <c r="B13" s="147" t="s">
        <v>107</v>
      </c>
      <c r="C13" s="148" t="s">
        <v>108</v>
      </c>
      <c r="D13" s="148" t="s">
        <v>109</v>
      </c>
      <c r="E13" s="237" t="s">
        <v>142</v>
      </c>
      <c r="F13" s="238"/>
      <c r="G13" s="239"/>
      <c r="H13" s="150" t="s">
        <v>111</v>
      </c>
      <c r="I13" s="150" t="s">
        <v>112</v>
      </c>
    </row>
    <row r="14" spans="1:11" s="32" customFormat="1" ht="200.25" customHeight="1">
      <c r="A14" s="154" t="s">
        <v>32</v>
      </c>
      <c r="B14" s="151" t="s">
        <v>140</v>
      </c>
      <c r="C14" s="152">
        <v>24</v>
      </c>
      <c r="D14" s="153" t="s">
        <v>141</v>
      </c>
      <c r="E14" s="145" t="s">
        <v>143</v>
      </c>
      <c r="F14" s="145"/>
      <c r="G14" s="145"/>
      <c r="H14" s="146">
        <v>0</v>
      </c>
      <c r="I14" s="146">
        <f>ROUND(ROUND(C14,2)*ROUND(H14,2),2)</f>
        <v>0</v>
      </c>
    </row>
    <row r="15" spans="1:11" s="32" customFormat="1" ht="16.5" customHeight="1">
      <c r="A15" s="126"/>
      <c r="B15" s="138"/>
      <c r="C15" s="139"/>
      <c r="D15" s="140"/>
      <c r="E15" s="141"/>
      <c r="F15" s="141"/>
      <c r="G15" s="141"/>
      <c r="H15" s="142"/>
      <c r="I15" s="143"/>
    </row>
    <row r="16" spans="1:11" s="32" customFormat="1" ht="46.5" customHeight="1">
      <c r="A16" s="197"/>
      <c r="B16" s="149" t="s">
        <v>115</v>
      </c>
      <c r="C16" s="157" t="s">
        <v>116</v>
      </c>
      <c r="D16" s="158" t="s">
        <v>109</v>
      </c>
      <c r="E16" s="232" t="s">
        <v>117</v>
      </c>
      <c r="F16" s="233"/>
      <c r="G16" s="234"/>
      <c r="H16" s="157" t="s">
        <v>118</v>
      </c>
      <c r="I16" s="159" t="s">
        <v>119</v>
      </c>
    </row>
    <row r="17" spans="1:9" s="32" customFormat="1" ht="33" customHeight="1">
      <c r="A17" s="197"/>
      <c r="B17" s="240" t="s">
        <v>144</v>
      </c>
      <c r="C17" s="241">
        <v>3822</v>
      </c>
      <c r="D17" s="242" t="s">
        <v>120</v>
      </c>
      <c r="E17" s="243">
        <v>0.71</v>
      </c>
      <c r="F17" s="244"/>
      <c r="G17" s="244"/>
      <c r="H17" s="245"/>
      <c r="I17" s="246">
        <f>(C17*E17*H17)/1000</f>
        <v>0</v>
      </c>
    </row>
    <row r="18" spans="1:9" s="32" customFormat="1" ht="12.75" customHeight="1">
      <c r="A18" s="126"/>
      <c r="B18" s="138"/>
      <c r="C18" s="139"/>
      <c r="D18" s="140"/>
      <c r="E18" s="141"/>
      <c r="F18" s="141"/>
      <c r="G18" s="141"/>
      <c r="H18" s="142"/>
      <c r="I18" s="143"/>
    </row>
    <row r="19" spans="1:9">
      <c r="B19" s="231" t="s">
        <v>60</v>
      </c>
      <c r="C19" s="231"/>
      <c r="D19" s="231"/>
      <c r="E19" s="231"/>
      <c r="F19" s="231"/>
      <c r="G19" s="231"/>
      <c r="H19" s="231"/>
      <c r="I19" s="231"/>
    </row>
  </sheetData>
  <mergeCells count="7">
    <mergeCell ref="B19:I19"/>
    <mergeCell ref="E13:G13"/>
    <mergeCell ref="E3:G3"/>
    <mergeCell ref="H3:I3"/>
    <mergeCell ref="F8:G8"/>
    <mergeCell ref="E16:G16"/>
    <mergeCell ref="E17:G17"/>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29" customWidth="1"/>
    <col min="2" max="2" width="78.7109375" style="129" customWidth="1"/>
    <col min="3" max="3" width="9.7109375" style="22" customWidth="1"/>
    <col min="4" max="4" width="10.7109375" style="131" customWidth="1"/>
    <col min="5" max="5" width="22.28515625" style="129" customWidth="1"/>
    <col min="6" max="6" width="21.42578125" style="129" customWidth="1"/>
    <col min="7" max="7" width="21.85546875" style="129" customWidth="1"/>
    <col min="8" max="8" width="18.28515625" style="129" customWidth="1"/>
    <col min="9" max="9" width="16.28515625" style="129" customWidth="1"/>
    <col min="10" max="11" width="14.28515625" style="129" customWidth="1"/>
    <col min="12" max="16384" width="9.140625" style="129"/>
  </cols>
  <sheetData>
    <row r="1" spans="1:11" s="128" customFormat="1" ht="6.75" customHeight="1">
      <c r="B1" s="60"/>
      <c r="C1" s="60"/>
      <c r="D1"/>
      <c r="E1" s="60"/>
    </row>
    <row r="2" spans="1:11">
      <c r="B2" s="20" t="str">
        <f>'Formularz oferty'!D5</f>
        <v>DFP.271.21.2024.KK</v>
      </c>
      <c r="C2" s="129"/>
      <c r="I2" s="21" t="s">
        <v>29</v>
      </c>
      <c r="J2" s="21"/>
      <c r="K2" s="21"/>
    </row>
    <row r="3" spans="1:11">
      <c r="E3" s="202"/>
      <c r="F3" s="202"/>
      <c r="G3" s="202"/>
      <c r="H3" s="228" t="s">
        <v>28</v>
      </c>
      <c r="I3" s="228"/>
    </row>
    <row r="5" spans="1:11">
      <c r="B5" s="6" t="s">
        <v>6</v>
      </c>
      <c r="C5" s="130">
        <v>13</v>
      </c>
      <c r="D5" s="23"/>
      <c r="E5" s="24" t="s">
        <v>8</v>
      </c>
      <c r="F5" s="24"/>
      <c r="G5" s="5"/>
      <c r="H5" s="128"/>
      <c r="I5" s="128"/>
    </row>
    <row r="6" spans="1:11">
      <c r="B6" s="6"/>
      <c r="C6" s="25"/>
      <c r="D6" s="23"/>
      <c r="E6" s="24"/>
      <c r="F6" s="24"/>
      <c r="G6" s="5"/>
      <c r="H6" s="128"/>
      <c r="I6" s="128"/>
    </row>
    <row r="7" spans="1:11">
      <c r="A7" s="6"/>
      <c r="C7" s="25"/>
      <c r="D7" s="23"/>
      <c r="E7" s="128"/>
      <c r="F7" s="128"/>
      <c r="G7" s="128"/>
      <c r="H7" s="128"/>
      <c r="I7" s="128"/>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75" customHeight="1">
      <c r="A11" s="42" t="s">
        <v>30</v>
      </c>
      <c r="B11" s="101" t="s">
        <v>145</v>
      </c>
      <c r="C11" s="102">
        <v>600</v>
      </c>
      <c r="D11" s="89" t="s">
        <v>67</v>
      </c>
      <c r="E11" s="33"/>
      <c r="F11" s="33"/>
      <c r="G11" s="33"/>
      <c r="H11" s="55"/>
      <c r="I11" s="34">
        <f>ROUND(ROUND(C11,2)*ROUND(H11,2),2)</f>
        <v>0</v>
      </c>
    </row>
    <row r="12" spans="1:11" s="132" customFormat="1">
      <c r="B12" s="231" t="s">
        <v>60</v>
      </c>
      <c r="C12" s="231"/>
      <c r="D12" s="231"/>
      <c r="E12" s="231"/>
      <c r="F12" s="231"/>
      <c r="G12" s="231"/>
      <c r="H12" s="231"/>
      <c r="I12" s="231"/>
    </row>
    <row r="13" spans="1:11">
      <c r="B13" s="202"/>
      <c r="C13" s="202"/>
      <c r="D13" s="202"/>
      <c r="E13" s="202"/>
      <c r="F13" s="202"/>
      <c r="G13" s="202"/>
      <c r="H13" s="202"/>
      <c r="I13" s="202"/>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3" zoomScale="110" zoomScaleNormal="100" zoomScaleSheetLayoutView="110" zoomScalePageLayoutView="85" workbookViewId="0">
      <selection activeCell="A11" sqref="A11:D11"/>
    </sheetView>
  </sheetViews>
  <sheetFormatPr defaultColWidth="9.140625" defaultRowHeight="15"/>
  <cols>
    <col min="1" max="1" width="5.28515625" style="135" customWidth="1"/>
    <col min="2" max="2" width="78.7109375" style="135" customWidth="1"/>
    <col min="3" max="3" width="9.7109375" style="22" customWidth="1"/>
    <col min="4" max="4" width="10.7109375" style="136" customWidth="1"/>
    <col min="5" max="5" width="22.28515625" style="135" customWidth="1"/>
    <col min="6" max="6" width="21.42578125" style="135" customWidth="1"/>
    <col min="7" max="7" width="21.85546875" style="135" customWidth="1"/>
    <col min="8" max="8" width="18.28515625" style="135" customWidth="1"/>
    <col min="9" max="9" width="16.28515625" style="135" customWidth="1"/>
    <col min="10" max="11" width="14.28515625" style="135" customWidth="1"/>
    <col min="12" max="16384" width="9.140625" style="135"/>
  </cols>
  <sheetData>
    <row r="1" spans="1:11" s="133" customFormat="1" ht="6.75" customHeight="1">
      <c r="B1" s="60"/>
      <c r="C1" s="60"/>
      <c r="D1"/>
      <c r="E1" s="60"/>
    </row>
    <row r="2" spans="1:11">
      <c r="B2" s="20" t="str">
        <f>'Formularz oferty'!D5</f>
        <v>DFP.271.21.2024.KK</v>
      </c>
      <c r="C2" s="135"/>
      <c r="I2" s="21" t="s">
        <v>29</v>
      </c>
      <c r="J2" s="21"/>
      <c r="K2" s="21"/>
    </row>
    <row r="3" spans="1:11">
      <c r="E3" s="202"/>
      <c r="F3" s="202"/>
      <c r="G3" s="202"/>
      <c r="H3" s="228" t="s">
        <v>28</v>
      </c>
      <c r="I3" s="228"/>
    </row>
    <row r="5" spans="1:11">
      <c r="B5" s="6" t="s">
        <v>6</v>
      </c>
      <c r="C5" s="134">
        <v>14</v>
      </c>
      <c r="D5" s="23"/>
      <c r="E5" s="24" t="s">
        <v>8</v>
      </c>
      <c r="F5" s="24"/>
      <c r="G5" s="5"/>
      <c r="H5" s="133"/>
      <c r="I5" s="133"/>
    </row>
    <row r="6" spans="1:11">
      <c r="B6" s="6"/>
      <c r="C6" s="25"/>
      <c r="D6" s="23"/>
      <c r="E6" s="24"/>
      <c r="F6" s="24"/>
      <c r="G6" s="5"/>
      <c r="H6" s="133"/>
      <c r="I6" s="133"/>
    </row>
    <row r="7" spans="1:11">
      <c r="A7" s="6"/>
      <c r="C7" s="25"/>
      <c r="D7" s="23"/>
      <c r="E7" s="133"/>
      <c r="F7" s="133"/>
      <c r="G7" s="133"/>
      <c r="H7" s="133"/>
      <c r="I7" s="133"/>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10.25" customHeight="1">
      <c r="A11" s="42" t="s">
        <v>30</v>
      </c>
      <c r="B11" s="101" t="s">
        <v>146</v>
      </c>
      <c r="C11" s="102">
        <v>250</v>
      </c>
      <c r="D11" s="89" t="s">
        <v>67</v>
      </c>
      <c r="E11" s="33"/>
      <c r="F11" s="33"/>
      <c r="G11" s="33"/>
      <c r="H11" s="55"/>
      <c r="I11" s="34">
        <f>ROUND(ROUND(C11,2)*ROUND(H11,2),2)</f>
        <v>0</v>
      </c>
    </row>
    <row r="12" spans="1:11" s="137" customFormat="1">
      <c r="B12" s="231" t="s">
        <v>60</v>
      </c>
      <c r="C12" s="231"/>
      <c r="D12" s="231"/>
      <c r="E12" s="231"/>
      <c r="F12" s="231"/>
      <c r="G12" s="231"/>
      <c r="H12" s="231"/>
      <c r="I12" s="231"/>
    </row>
    <row r="13" spans="1:11">
      <c r="B13" s="202"/>
      <c r="C13" s="202"/>
      <c r="D13" s="202"/>
      <c r="E13" s="202"/>
      <c r="F13" s="202"/>
      <c r="G13" s="202"/>
      <c r="H13" s="202"/>
      <c r="I13" s="202"/>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7"/>
  <sheetViews>
    <sheetView showGridLines="0" view="pageBreakPreview" topLeftCell="A19" zoomScaleNormal="100" zoomScaleSheetLayoutView="100" zoomScalePageLayoutView="85" workbookViewId="0">
      <selection activeCell="D25" sqref="D25"/>
    </sheetView>
  </sheetViews>
  <sheetFormatPr defaultColWidth="9.140625" defaultRowHeight="15"/>
  <cols>
    <col min="1" max="1" width="5.28515625" style="57" customWidth="1"/>
    <col min="2" max="2" width="76.42578125" style="57" customWidth="1"/>
    <col min="3" max="3" width="9.7109375" style="22" customWidth="1"/>
    <col min="4" max="4" width="10.7109375" style="59" customWidth="1"/>
    <col min="5" max="5" width="22.28515625" style="57" customWidth="1"/>
    <col min="6" max="6" width="21.42578125" style="57" customWidth="1"/>
    <col min="7" max="7" width="21.85546875" style="57" customWidth="1"/>
    <col min="8" max="8" width="18.28515625" style="57" customWidth="1"/>
    <col min="9" max="9" width="16.28515625" style="57" customWidth="1"/>
    <col min="10" max="11" width="14.28515625" style="57" customWidth="1"/>
    <col min="12" max="16384" width="9.140625" style="57"/>
  </cols>
  <sheetData>
    <row r="1" spans="1:11" s="56" customFormat="1" ht="6.75" customHeight="1">
      <c r="B1" s="60"/>
      <c r="C1" s="60"/>
      <c r="D1"/>
      <c r="E1" s="60"/>
    </row>
    <row r="2" spans="1:11">
      <c r="B2" s="20" t="str">
        <f>'Formularz oferty'!D5</f>
        <v>DFP.271.21.2024.KK</v>
      </c>
      <c r="C2" s="57"/>
      <c r="I2" s="21" t="s">
        <v>29</v>
      </c>
      <c r="J2" s="21"/>
      <c r="K2" s="21"/>
    </row>
    <row r="3" spans="1:11">
      <c r="E3" s="202"/>
      <c r="F3" s="202"/>
      <c r="G3" s="202"/>
      <c r="H3" s="228" t="s">
        <v>28</v>
      </c>
      <c r="I3" s="228"/>
    </row>
    <row r="5" spans="1:11">
      <c r="B5" s="6" t="s">
        <v>6</v>
      </c>
      <c r="C5" s="58">
        <v>15</v>
      </c>
      <c r="D5" s="23"/>
      <c r="E5" s="24" t="s">
        <v>8</v>
      </c>
      <c r="F5" s="24"/>
      <c r="G5" s="5"/>
      <c r="H5" s="56"/>
      <c r="I5" s="56"/>
    </row>
    <row r="6" spans="1:11">
      <c r="B6" s="6"/>
      <c r="C6" s="25"/>
      <c r="D6" s="23"/>
      <c r="E6" s="24"/>
      <c r="F6" s="24"/>
      <c r="G6" s="5"/>
      <c r="H6" s="56"/>
      <c r="I6" s="56"/>
    </row>
    <row r="7" spans="1:11">
      <c r="A7" s="6"/>
      <c r="C7" s="25"/>
      <c r="D7" s="23"/>
      <c r="E7" s="56"/>
      <c r="F7" s="56"/>
      <c r="G7" s="56"/>
      <c r="H7" s="56"/>
      <c r="I7" s="56"/>
    </row>
    <row r="8" spans="1:11">
      <c r="A8" s="26"/>
      <c r="B8" s="26"/>
      <c r="C8" s="27"/>
      <c r="D8" s="28"/>
      <c r="E8" s="71" t="s">
        <v>61</v>
      </c>
      <c r="F8" s="229">
        <f>SUM(I11:I25)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51.5" customHeight="1">
      <c r="A11" s="42" t="s">
        <v>30</v>
      </c>
      <c r="B11" s="101" t="s">
        <v>200</v>
      </c>
      <c r="C11" s="102">
        <v>8</v>
      </c>
      <c r="D11" s="89" t="s">
        <v>151</v>
      </c>
      <c r="E11" s="33"/>
      <c r="F11" s="33"/>
      <c r="G11" s="33"/>
      <c r="H11" s="55"/>
      <c r="I11" s="34">
        <f>ROUND(ROUND(C11,2)*ROUND(H11,2),2)</f>
        <v>0</v>
      </c>
    </row>
    <row r="12" spans="1:11" s="32" customFormat="1" ht="191.25" customHeight="1">
      <c r="A12" s="42" t="s">
        <v>31</v>
      </c>
      <c r="B12" s="101" t="s">
        <v>152</v>
      </c>
      <c r="C12" s="103">
        <v>8</v>
      </c>
      <c r="D12" s="89" t="s">
        <v>90</v>
      </c>
      <c r="E12" s="61"/>
      <c r="F12" s="61"/>
      <c r="G12" s="61"/>
      <c r="H12" s="73"/>
      <c r="I12" s="34">
        <f>ROUND(ROUND(C12,2)*ROUND(H12,2),2)</f>
        <v>0</v>
      </c>
    </row>
    <row r="13" spans="1:11" s="32" customFormat="1" ht="81.75" customHeight="1">
      <c r="A13" s="42" t="s">
        <v>32</v>
      </c>
      <c r="B13" s="101" t="s">
        <v>201</v>
      </c>
      <c r="C13" s="103">
        <v>8</v>
      </c>
      <c r="D13" s="89" t="s">
        <v>151</v>
      </c>
      <c r="E13" s="61"/>
      <c r="F13" s="61"/>
      <c r="G13" s="61"/>
      <c r="H13" s="73"/>
      <c r="I13" s="34">
        <f>ROUND(ROUND(C13,2)*ROUND(H13,2),2)</f>
        <v>0</v>
      </c>
    </row>
    <row r="14" spans="1:11" s="32" customFormat="1" ht="74.25" customHeight="1">
      <c r="A14" s="42" t="s">
        <v>33</v>
      </c>
      <c r="B14" s="123" t="s">
        <v>196</v>
      </c>
      <c r="C14" s="124">
        <v>8</v>
      </c>
      <c r="D14" s="125" t="s">
        <v>151</v>
      </c>
      <c r="E14" s="121"/>
      <c r="F14" s="121"/>
      <c r="G14" s="121"/>
      <c r="H14" s="122"/>
      <c r="I14" s="34">
        <f t="shared" ref="I14:I15" si="0">ROUND(ROUND(C14,2)*ROUND(H14,2),2)</f>
        <v>0</v>
      </c>
    </row>
    <row r="15" spans="1:11" s="32" customFormat="1" ht="81" customHeight="1">
      <c r="A15" s="42" t="s">
        <v>34</v>
      </c>
      <c r="B15" s="123" t="s">
        <v>153</v>
      </c>
      <c r="C15" s="124">
        <v>100</v>
      </c>
      <c r="D15" s="125" t="s">
        <v>151</v>
      </c>
      <c r="E15" s="121"/>
      <c r="F15" s="121"/>
      <c r="G15" s="121"/>
      <c r="H15" s="122"/>
      <c r="I15" s="34">
        <f t="shared" si="0"/>
        <v>0</v>
      </c>
    </row>
    <row r="16" spans="1:11" s="32" customFormat="1" ht="86.25" customHeight="1">
      <c r="A16" s="42" t="s">
        <v>35</v>
      </c>
      <c r="B16" s="101" t="s">
        <v>154</v>
      </c>
      <c r="C16" s="102">
        <v>4</v>
      </c>
      <c r="D16" s="89" t="s">
        <v>151</v>
      </c>
      <c r="E16" s="33"/>
      <c r="F16" s="33"/>
      <c r="G16" s="33"/>
      <c r="H16" s="55"/>
      <c r="I16" s="34">
        <f t="shared" ref="I16:I21" si="1">ROUND(ROUND(C16,2)*ROUND(H16,2),2)</f>
        <v>0</v>
      </c>
    </row>
    <row r="17" spans="1:9" s="32" customFormat="1" ht="56.25" customHeight="1">
      <c r="A17" s="42" t="s">
        <v>36</v>
      </c>
      <c r="B17" s="184" t="s">
        <v>155</v>
      </c>
      <c r="C17" s="103">
        <v>15</v>
      </c>
      <c r="D17" s="89" t="s">
        <v>151</v>
      </c>
      <c r="E17" s="61"/>
      <c r="F17" s="61"/>
      <c r="G17" s="61"/>
      <c r="H17" s="73"/>
      <c r="I17" s="34">
        <f t="shared" si="1"/>
        <v>0</v>
      </c>
    </row>
    <row r="18" spans="1:9" s="32" customFormat="1" ht="60" customHeight="1">
      <c r="A18" s="42" t="s">
        <v>37</v>
      </c>
      <c r="B18" s="101" t="s">
        <v>156</v>
      </c>
      <c r="C18" s="103">
        <v>30</v>
      </c>
      <c r="D18" s="89" t="s">
        <v>151</v>
      </c>
      <c r="E18" s="61"/>
      <c r="F18" s="61"/>
      <c r="G18" s="61"/>
      <c r="H18" s="73"/>
      <c r="I18" s="34">
        <f t="shared" si="1"/>
        <v>0</v>
      </c>
    </row>
    <row r="19" spans="1:9" s="32" customFormat="1" ht="55.5" customHeight="1">
      <c r="A19" s="42" t="s">
        <v>38</v>
      </c>
      <c r="B19" s="101" t="s">
        <v>157</v>
      </c>
      <c r="C19" s="102">
        <v>30</v>
      </c>
      <c r="D19" s="89" t="s">
        <v>90</v>
      </c>
      <c r="E19" s="33"/>
      <c r="F19" s="33"/>
      <c r="G19" s="33"/>
      <c r="H19" s="55"/>
      <c r="I19" s="34">
        <f t="shared" si="1"/>
        <v>0</v>
      </c>
    </row>
    <row r="20" spans="1:9" s="32" customFormat="1" ht="54" customHeight="1">
      <c r="A20" s="42" t="s">
        <v>40</v>
      </c>
      <c r="B20" s="184" t="s">
        <v>158</v>
      </c>
      <c r="C20" s="103">
        <v>15</v>
      </c>
      <c r="D20" s="89" t="s">
        <v>151</v>
      </c>
      <c r="E20" s="61"/>
      <c r="F20" s="61"/>
      <c r="G20" s="61"/>
      <c r="H20" s="73"/>
      <c r="I20" s="34">
        <f t="shared" si="1"/>
        <v>0</v>
      </c>
    </row>
    <row r="21" spans="1:9" s="32" customFormat="1" ht="65.25" customHeight="1">
      <c r="A21" s="42" t="s">
        <v>41</v>
      </c>
      <c r="B21" s="101" t="s">
        <v>159</v>
      </c>
      <c r="C21" s="103">
        <v>80</v>
      </c>
      <c r="D21" s="89" t="s">
        <v>90</v>
      </c>
      <c r="E21" s="61"/>
      <c r="F21" s="61"/>
      <c r="G21" s="61"/>
      <c r="H21" s="73"/>
      <c r="I21" s="34">
        <f t="shared" si="1"/>
        <v>0</v>
      </c>
    </row>
    <row r="22" spans="1:9" s="32" customFormat="1" ht="75" customHeight="1">
      <c r="A22" s="42" t="s">
        <v>147</v>
      </c>
      <c r="B22" s="123" t="s">
        <v>202</v>
      </c>
      <c r="C22" s="124">
        <v>15</v>
      </c>
      <c r="D22" s="125" t="s">
        <v>90</v>
      </c>
      <c r="E22" s="121"/>
      <c r="F22" s="121"/>
      <c r="G22" s="121"/>
      <c r="H22" s="122"/>
      <c r="I22" s="34">
        <f t="shared" ref="I22:I23" si="2">ROUND(ROUND(C22,2)*ROUND(H22,2),2)</f>
        <v>0</v>
      </c>
    </row>
    <row r="23" spans="1:9" s="32" customFormat="1" ht="39" customHeight="1">
      <c r="A23" s="42" t="s">
        <v>148</v>
      </c>
      <c r="B23" s="123" t="s">
        <v>160</v>
      </c>
      <c r="C23" s="124">
        <v>6</v>
      </c>
      <c r="D23" s="125" t="s">
        <v>90</v>
      </c>
      <c r="E23" s="121"/>
      <c r="F23" s="121"/>
      <c r="G23" s="121"/>
      <c r="H23" s="122"/>
      <c r="I23" s="34">
        <f t="shared" si="2"/>
        <v>0</v>
      </c>
    </row>
    <row r="24" spans="1:9" s="32" customFormat="1" ht="51" customHeight="1">
      <c r="A24" s="42" t="s">
        <v>149</v>
      </c>
      <c r="B24" s="123" t="s">
        <v>161</v>
      </c>
      <c r="C24" s="124">
        <v>10</v>
      </c>
      <c r="D24" s="125" t="s">
        <v>151</v>
      </c>
      <c r="E24" s="121"/>
      <c r="F24" s="121"/>
      <c r="G24" s="121"/>
      <c r="H24" s="122"/>
      <c r="I24" s="34">
        <f t="shared" ref="I24:I25" si="3">ROUND(ROUND(C24,2)*ROUND(H24,2),2)</f>
        <v>0</v>
      </c>
    </row>
    <row r="25" spans="1:9" s="32" customFormat="1" ht="51" customHeight="1">
      <c r="A25" s="42" t="s">
        <v>150</v>
      </c>
      <c r="B25" s="179" t="s">
        <v>162</v>
      </c>
      <c r="C25" s="180">
        <v>6</v>
      </c>
      <c r="D25" s="181" t="s">
        <v>151</v>
      </c>
      <c r="E25" s="182"/>
      <c r="F25" s="182"/>
      <c r="G25" s="182"/>
      <c r="H25" s="183"/>
      <c r="I25" s="34">
        <f t="shared" si="3"/>
        <v>0</v>
      </c>
    </row>
    <row r="26" spans="1:9" s="104" customFormat="1">
      <c r="B26" s="231" t="s">
        <v>60</v>
      </c>
      <c r="C26" s="231"/>
      <c r="D26" s="231"/>
      <c r="E26" s="231"/>
      <c r="F26" s="231"/>
      <c r="G26" s="231"/>
      <c r="H26" s="231"/>
      <c r="I26" s="231"/>
    </row>
    <row r="27" spans="1:9">
      <c r="B27" s="202"/>
      <c r="C27" s="202"/>
      <c r="D27" s="202"/>
      <c r="E27" s="202"/>
      <c r="F27" s="202"/>
      <c r="G27" s="202"/>
      <c r="H27" s="202"/>
      <c r="I27" s="202"/>
    </row>
  </sheetData>
  <mergeCells count="5">
    <mergeCell ref="E3:G3"/>
    <mergeCell ref="H3:I3"/>
    <mergeCell ref="F8:G8"/>
    <mergeCell ref="B26:I26"/>
    <mergeCell ref="B27:I27"/>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showGridLines="0" view="pageBreakPreview" topLeftCell="A3" zoomScale="110" zoomScaleNormal="100" zoomScaleSheetLayoutView="110" zoomScalePageLayoutView="85" workbookViewId="0">
      <selection activeCell="B25" sqref="B25"/>
    </sheetView>
  </sheetViews>
  <sheetFormatPr defaultColWidth="9.140625" defaultRowHeight="15"/>
  <cols>
    <col min="1" max="1" width="5.28515625" style="135" customWidth="1"/>
    <col min="2" max="2" width="78.7109375" style="135" customWidth="1"/>
    <col min="3" max="3" width="9.7109375" style="22" customWidth="1"/>
    <col min="4" max="4" width="10.7109375" style="136" customWidth="1"/>
    <col min="5" max="5" width="22.28515625" style="135" customWidth="1"/>
    <col min="6" max="6" width="21.42578125" style="135" customWidth="1"/>
    <col min="7" max="7" width="21.85546875" style="135" customWidth="1"/>
    <col min="8" max="8" width="18.28515625" style="135" customWidth="1"/>
    <col min="9" max="9" width="16.28515625" style="135" customWidth="1"/>
    <col min="10" max="11" width="14.28515625" style="135" customWidth="1"/>
    <col min="12" max="16384" width="9.140625" style="135"/>
  </cols>
  <sheetData>
    <row r="1" spans="1:11" s="133" customFormat="1" ht="6.75" customHeight="1">
      <c r="B1" s="60"/>
      <c r="C1" s="60"/>
      <c r="D1"/>
      <c r="E1" s="60"/>
    </row>
    <row r="2" spans="1:11">
      <c r="B2" s="20" t="str">
        <f>'Formularz oferty'!D5</f>
        <v>DFP.271.21.2024.KK</v>
      </c>
      <c r="C2" s="135"/>
      <c r="I2" s="21" t="s">
        <v>29</v>
      </c>
      <c r="J2" s="21"/>
      <c r="K2" s="21"/>
    </row>
    <row r="3" spans="1:11">
      <c r="E3" s="202"/>
      <c r="F3" s="202"/>
      <c r="G3" s="202"/>
      <c r="H3" s="228" t="s">
        <v>28</v>
      </c>
      <c r="I3" s="228"/>
    </row>
    <row r="5" spans="1:11">
      <c r="B5" s="6" t="s">
        <v>6</v>
      </c>
      <c r="C5" s="134">
        <v>16</v>
      </c>
      <c r="D5" s="23"/>
      <c r="E5" s="24" t="s">
        <v>8</v>
      </c>
      <c r="F5" s="24"/>
      <c r="G5" s="5"/>
      <c r="H5" s="133"/>
      <c r="I5" s="133"/>
    </row>
    <row r="6" spans="1:11">
      <c r="B6" s="6"/>
      <c r="C6" s="25"/>
      <c r="D6" s="23"/>
      <c r="E6" s="24"/>
      <c r="F6" s="24"/>
      <c r="G6" s="5"/>
      <c r="H6" s="133"/>
      <c r="I6" s="133"/>
    </row>
    <row r="7" spans="1:11">
      <c r="A7" s="6"/>
      <c r="C7" s="25"/>
      <c r="D7" s="23"/>
      <c r="E7" s="133"/>
      <c r="F7" s="133"/>
      <c r="G7" s="133"/>
      <c r="H7" s="133"/>
      <c r="I7" s="133"/>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11" customHeight="1">
      <c r="A11" s="42" t="s">
        <v>30</v>
      </c>
      <c r="B11" s="101" t="s">
        <v>213</v>
      </c>
      <c r="C11" s="102">
        <v>45</v>
      </c>
      <c r="D11" s="89" t="s">
        <v>163</v>
      </c>
      <c r="E11" s="33"/>
      <c r="F11" s="33"/>
      <c r="G11" s="33"/>
      <c r="H11" s="55"/>
      <c r="I11" s="34">
        <f>ROUND(ROUND(C11,2)*ROUND(H11,2),2)</f>
        <v>0</v>
      </c>
    </row>
    <row r="12" spans="1:11" s="137" customFormat="1">
      <c r="B12" s="231" t="s">
        <v>60</v>
      </c>
      <c r="C12" s="231"/>
      <c r="D12" s="231"/>
      <c r="E12" s="231"/>
      <c r="F12" s="231"/>
      <c r="G12" s="231"/>
      <c r="H12" s="231"/>
      <c r="I12" s="231"/>
    </row>
    <row r="13" spans="1:11">
      <c r="B13" s="202"/>
      <c r="C13" s="202"/>
      <c r="D13" s="202"/>
      <c r="E13" s="202"/>
      <c r="F13" s="202"/>
      <c r="G13" s="202"/>
      <c r="H13" s="202"/>
      <c r="I13" s="202"/>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zoomScale="110" zoomScaleNormal="100" zoomScaleSheetLayoutView="110" zoomScalePageLayoutView="85" workbookViewId="0">
      <selection activeCell="A11" sqref="A11:D14"/>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17</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21" customHeight="1">
      <c r="A11" s="173" t="s">
        <v>68</v>
      </c>
      <c r="B11" s="174" t="s">
        <v>164</v>
      </c>
      <c r="C11" s="171">
        <v>12</v>
      </c>
      <c r="D11" s="172" t="s">
        <v>165</v>
      </c>
      <c r="E11" s="165"/>
      <c r="F11" s="165"/>
      <c r="G11" s="165"/>
      <c r="H11" s="165"/>
      <c r="I11" s="34">
        <f t="shared" ref="I11:I14" si="0">ROUND(ROUND(C11,2)*ROUND(H11,2),2)</f>
        <v>0</v>
      </c>
    </row>
    <row r="12" spans="1:11" s="32" customFormat="1" ht="29.25" customHeight="1">
      <c r="A12" s="173" t="s">
        <v>69</v>
      </c>
      <c r="B12" s="174" t="s">
        <v>166</v>
      </c>
      <c r="C12" s="171">
        <v>12</v>
      </c>
      <c r="D12" s="172" t="s">
        <v>165</v>
      </c>
      <c r="E12" s="165"/>
      <c r="F12" s="165"/>
      <c r="G12" s="165"/>
      <c r="H12" s="165"/>
      <c r="I12" s="34">
        <f t="shared" si="0"/>
        <v>0</v>
      </c>
    </row>
    <row r="13" spans="1:11" s="32" customFormat="1" ht="30.75" customHeight="1">
      <c r="A13" s="173" t="s">
        <v>135</v>
      </c>
      <c r="B13" s="174" t="s">
        <v>167</v>
      </c>
      <c r="C13" s="171">
        <v>12</v>
      </c>
      <c r="D13" s="172" t="s">
        <v>165</v>
      </c>
      <c r="E13" s="165"/>
      <c r="F13" s="165"/>
      <c r="G13" s="165"/>
      <c r="H13" s="165"/>
      <c r="I13" s="34">
        <f t="shared" si="0"/>
        <v>0</v>
      </c>
    </row>
    <row r="14" spans="1:11" s="32" customFormat="1" ht="37.5" customHeight="1">
      <c r="A14" s="173" t="s">
        <v>136</v>
      </c>
      <c r="B14" s="174" t="s">
        <v>168</v>
      </c>
      <c r="C14" s="171">
        <v>5</v>
      </c>
      <c r="D14" s="172" t="s">
        <v>165</v>
      </c>
      <c r="E14" s="165"/>
      <c r="F14" s="165"/>
      <c r="G14" s="165"/>
      <c r="H14" s="165"/>
      <c r="I14" s="34">
        <f t="shared" si="0"/>
        <v>0</v>
      </c>
    </row>
    <row r="15" spans="1:11">
      <c r="B15" s="231" t="s">
        <v>60</v>
      </c>
      <c r="C15" s="231"/>
      <c r="D15" s="231"/>
      <c r="E15" s="231"/>
      <c r="F15" s="231"/>
      <c r="G15" s="231"/>
      <c r="H15" s="231"/>
      <c r="I15" s="231"/>
    </row>
  </sheetData>
  <mergeCells count="4">
    <mergeCell ref="E3:G3"/>
    <mergeCell ref="H3:I3"/>
    <mergeCell ref="F8:G8"/>
    <mergeCell ref="B15:I15"/>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89"/>
  <sheetViews>
    <sheetView showGridLines="0" view="pageBreakPreview" topLeftCell="A25" zoomScaleNormal="100" zoomScaleSheetLayoutView="100" zoomScalePageLayoutView="115" workbookViewId="0">
      <selection activeCell="E35" sqref="E35"/>
    </sheetView>
  </sheetViews>
  <sheetFormatPr defaultColWidth="9.140625" defaultRowHeight="15"/>
  <cols>
    <col min="1" max="1" width="2.28515625" style="45" customWidth="1"/>
    <col min="2" max="2" width="4.140625" style="1" customWidth="1"/>
    <col min="3" max="3" width="19.140625" style="1" customWidth="1"/>
    <col min="4" max="4" width="30.8554687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2:7" s="56" customFormat="1" ht="12.75" customHeight="1">
      <c r="B1" s="198"/>
      <c r="C1" s="198"/>
      <c r="D1" s="198"/>
      <c r="E1" s="198"/>
    </row>
    <row r="2" spans="2:7" ht="13.5" customHeight="1">
      <c r="E2" s="2" t="s">
        <v>64</v>
      </c>
    </row>
    <row r="3" spans="2:7" ht="18" customHeight="1">
      <c r="C3" s="3"/>
      <c r="D3" s="3" t="s">
        <v>25</v>
      </c>
      <c r="E3" s="3"/>
    </row>
    <row r="4" spans="2:7" ht="18" customHeight="1"/>
    <row r="5" spans="2:7" ht="14.25" customHeight="1">
      <c r="C5" s="1" t="s">
        <v>18</v>
      </c>
      <c r="D5" s="1" t="s">
        <v>87</v>
      </c>
      <c r="F5" s="5"/>
    </row>
    <row r="6" spans="2:7" ht="12.75" customHeight="1">
      <c r="F6" s="5"/>
    </row>
    <row r="7" spans="2:7" ht="18" customHeight="1">
      <c r="C7" s="1" t="s">
        <v>17</v>
      </c>
      <c r="D7" s="199" t="s">
        <v>88</v>
      </c>
      <c r="E7" s="199"/>
      <c r="F7" s="6"/>
      <c r="G7" s="7"/>
    </row>
    <row r="8" spans="2:7" ht="14.25" customHeight="1"/>
    <row r="9" spans="2:7" ht="14.25" customHeight="1">
      <c r="C9" s="66" t="s">
        <v>14</v>
      </c>
      <c r="D9" s="224"/>
      <c r="E9" s="218"/>
      <c r="F9" s="5"/>
    </row>
    <row r="10" spans="2:7" ht="31.5" customHeight="1">
      <c r="C10" s="66" t="s">
        <v>19</v>
      </c>
      <c r="D10" s="225"/>
      <c r="E10" s="226"/>
      <c r="F10" s="5"/>
    </row>
    <row r="11" spans="2:7" ht="18" customHeight="1">
      <c r="C11" s="66" t="s">
        <v>13</v>
      </c>
      <c r="D11" s="222"/>
      <c r="E11" s="223"/>
      <c r="F11" s="5"/>
    </row>
    <row r="12" spans="2:7" ht="18" customHeight="1">
      <c r="C12" s="66" t="s">
        <v>20</v>
      </c>
      <c r="D12" s="222"/>
      <c r="E12" s="223"/>
      <c r="F12" s="5"/>
    </row>
    <row r="13" spans="2:7" ht="18" customHeight="1">
      <c r="C13" s="66" t="s">
        <v>21</v>
      </c>
      <c r="D13" s="222"/>
      <c r="E13" s="223"/>
      <c r="F13" s="5"/>
    </row>
    <row r="14" spans="2:7" ht="18" customHeight="1">
      <c r="C14" s="66" t="s">
        <v>22</v>
      </c>
      <c r="D14" s="222"/>
      <c r="E14" s="223"/>
      <c r="F14" s="5"/>
    </row>
    <row r="15" spans="2:7" ht="18" customHeight="1">
      <c r="C15" s="66" t="s">
        <v>23</v>
      </c>
      <c r="D15" s="222"/>
      <c r="E15" s="223"/>
      <c r="F15" s="5"/>
    </row>
    <row r="16" spans="2:7" ht="18" customHeight="1">
      <c r="C16" s="66" t="s">
        <v>24</v>
      </c>
      <c r="D16" s="222"/>
      <c r="E16" s="223"/>
      <c r="F16" s="5"/>
    </row>
    <row r="17" spans="2:6" ht="18" customHeight="1">
      <c r="D17" s="5"/>
      <c r="E17" s="9"/>
      <c r="F17" s="5"/>
    </row>
    <row r="18" spans="2:6" ht="18" customHeight="1">
      <c r="B18" s="39" t="s">
        <v>30</v>
      </c>
      <c r="C18" s="201" t="s">
        <v>39</v>
      </c>
      <c r="D18" s="201"/>
      <c r="E18" s="201"/>
      <c r="F18" s="7"/>
    </row>
    <row r="19" spans="2:6" ht="9.6" customHeight="1" thickBot="1">
      <c r="D19" s="7"/>
      <c r="E19" s="10"/>
      <c r="F19" s="7"/>
    </row>
    <row r="20" spans="2:6" ht="18" customHeight="1">
      <c r="C20" s="83" t="s">
        <v>7</v>
      </c>
      <c r="D20" s="67" t="s">
        <v>61</v>
      </c>
      <c r="E20" s="1"/>
    </row>
    <row r="21" spans="2:6" ht="18" customHeight="1">
      <c r="B21" s="11"/>
      <c r="C21" s="82">
        <v>1</v>
      </c>
      <c r="D21" s="44">
        <f>'część (1)'!$F$8</f>
        <v>0</v>
      </c>
      <c r="E21" s="1"/>
    </row>
    <row r="22" spans="2:6" ht="18" customHeight="1">
      <c r="B22" s="11"/>
      <c r="C22" s="82">
        <v>2</v>
      </c>
      <c r="D22" s="44">
        <f>'część (15)'!$F$8</f>
        <v>0</v>
      </c>
      <c r="E22" s="1"/>
    </row>
    <row r="23" spans="2:6" s="62" customFormat="1" ht="18" customHeight="1">
      <c r="B23" s="41"/>
      <c r="C23" s="82">
        <v>3</v>
      </c>
      <c r="D23" s="44">
        <f>'część (3)'!$F$8</f>
        <v>0</v>
      </c>
    </row>
    <row r="24" spans="2:6" s="62" customFormat="1" ht="18" customHeight="1">
      <c r="B24" s="41"/>
      <c r="C24" s="82">
        <v>4</v>
      </c>
      <c r="D24" s="44">
        <f>'część (4)'!$F$8</f>
        <v>0</v>
      </c>
    </row>
    <row r="25" spans="2:6" s="62" customFormat="1" ht="18" customHeight="1">
      <c r="B25" s="41"/>
      <c r="C25" s="82">
        <v>5</v>
      </c>
      <c r="D25" s="44">
        <f>'część (5)'!$F$8</f>
        <v>0</v>
      </c>
    </row>
    <row r="26" spans="2:6" s="62" customFormat="1" ht="18" customHeight="1">
      <c r="B26" s="41"/>
      <c r="C26" s="82">
        <v>6</v>
      </c>
      <c r="D26" s="44">
        <f>'część (6)'!$F$8</f>
        <v>0</v>
      </c>
      <c r="E26" s="164" t="s">
        <v>122</v>
      </c>
    </row>
    <row r="27" spans="2:6" s="194" customFormat="1" ht="18" customHeight="1">
      <c r="B27" s="41"/>
      <c r="C27" s="82">
        <v>7</v>
      </c>
      <c r="D27" s="44">
        <f>'część (7)'!$F$8</f>
        <v>0</v>
      </c>
    </row>
    <row r="28" spans="2:6" s="194" customFormat="1" ht="18" customHeight="1">
      <c r="B28" s="41"/>
      <c r="C28" s="82">
        <v>8</v>
      </c>
      <c r="D28" s="44">
        <f>'część (8)'!$F$8</f>
        <v>0</v>
      </c>
    </row>
    <row r="29" spans="2:6" s="194" customFormat="1" ht="18" customHeight="1">
      <c r="B29" s="41"/>
      <c r="C29" s="82">
        <v>9</v>
      </c>
      <c r="D29" s="44">
        <f>'część (9)'!$F$8</f>
        <v>0</v>
      </c>
    </row>
    <row r="30" spans="2:6" s="194" customFormat="1" ht="18" customHeight="1">
      <c r="B30" s="41"/>
      <c r="C30" s="82">
        <v>10</v>
      </c>
      <c r="D30" s="44">
        <f>'część (10)'!$F$8</f>
        <v>0</v>
      </c>
    </row>
    <row r="31" spans="2:6" s="194" customFormat="1" ht="18" customHeight="1">
      <c r="B31" s="41"/>
      <c r="C31" s="82">
        <v>11</v>
      </c>
      <c r="D31" s="44">
        <f>'część (11)'!$F$8</f>
        <v>0</v>
      </c>
    </row>
    <row r="32" spans="2:6" s="194" customFormat="1" ht="18" customHeight="1">
      <c r="B32" s="41"/>
      <c r="C32" s="82">
        <v>12</v>
      </c>
      <c r="D32" s="44">
        <f>'część (12)'!$F$8</f>
        <v>0</v>
      </c>
      <c r="E32" s="247" t="s">
        <v>122</v>
      </c>
    </row>
    <row r="33" spans="2:4" s="194" customFormat="1" ht="18" customHeight="1">
      <c r="B33" s="41"/>
      <c r="C33" s="82">
        <v>13</v>
      </c>
      <c r="D33" s="44">
        <f>'część (13.)'!$F$8</f>
        <v>0</v>
      </c>
    </row>
    <row r="34" spans="2:4" s="194" customFormat="1" ht="18" customHeight="1">
      <c r="B34" s="41"/>
      <c r="C34" s="82">
        <v>14</v>
      </c>
      <c r="D34" s="44">
        <f>'część (14)'!$F$8</f>
        <v>0</v>
      </c>
    </row>
    <row r="35" spans="2:4" s="194" customFormat="1" ht="18" customHeight="1">
      <c r="B35" s="41"/>
      <c r="C35" s="82">
        <v>15</v>
      </c>
      <c r="D35" s="44">
        <f>'część (15)'!$F$8</f>
        <v>0</v>
      </c>
    </row>
    <row r="36" spans="2:4" s="194" customFormat="1" ht="18" customHeight="1">
      <c r="B36" s="41"/>
      <c r="C36" s="82">
        <v>16</v>
      </c>
      <c r="D36" s="44">
        <f>'część (16)'!$F$8</f>
        <v>0</v>
      </c>
    </row>
    <row r="37" spans="2:4" s="194" customFormat="1" ht="18" customHeight="1">
      <c r="B37" s="41"/>
      <c r="C37" s="82">
        <v>17</v>
      </c>
      <c r="D37" s="44">
        <f>'część (17)'!$F$8</f>
        <v>0</v>
      </c>
    </row>
    <row r="38" spans="2:4" s="194" customFormat="1" ht="18" customHeight="1">
      <c r="B38" s="41"/>
      <c r="C38" s="82">
        <v>18</v>
      </c>
      <c r="D38" s="44">
        <f>'część (18)'!$F$8</f>
        <v>0</v>
      </c>
    </row>
    <row r="39" spans="2:4" s="194" customFormat="1" ht="18" customHeight="1">
      <c r="B39" s="41"/>
      <c r="C39" s="82">
        <v>19</v>
      </c>
      <c r="D39" s="44">
        <f>'część (19)'!$F$8</f>
        <v>0</v>
      </c>
    </row>
    <row r="40" spans="2:4" s="194" customFormat="1" ht="18" customHeight="1">
      <c r="B40" s="41"/>
      <c r="C40" s="82">
        <v>20</v>
      </c>
      <c r="D40" s="44">
        <f>'część (20)'!$F$8</f>
        <v>0</v>
      </c>
    </row>
    <row r="41" spans="2:4" s="194" customFormat="1" ht="18" customHeight="1">
      <c r="B41" s="41"/>
      <c r="C41" s="82">
        <v>21</v>
      </c>
      <c r="D41" s="44">
        <f>'część (21)'!$F$8</f>
        <v>0</v>
      </c>
    </row>
    <row r="42" spans="2:4" s="194" customFormat="1" ht="18" customHeight="1">
      <c r="B42" s="41"/>
      <c r="C42" s="82">
        <v>22</v>
      </c>
      <c r="D42" s="44">
        <f>'część (22)'!$F$8</f>
        <v>0</v>
      </c>
    </row>
    <row r="43" spans="2:4" s="194" customFormat="1" ht="18" customHeight="1">
      <c r="B43" s="41"/>
      <c r="C43" s="82">
        <v>23</v>
      </c>
      <c r="D43" s="44">
        <f>'część (23)'!$F$8</f>
        <v>0</v>
      </c>
    </row>
    <row r="44" spans="2:4" s="194" customFormat="1" ht="18" customHeight="1">
      <c r="B44" s="41"/>
      <c r="C44" s="82">
        <v>24</v>
      </c>
      <c r="D44" s="44">
        <f>'część (24)'!$F$8</f>
        <v>0</v>
      </c>
    </row>
    <row r="45" spans="2:4" s="194" customFormat="1" ht="18" customHeight="1">
      <c r="B45" s="41"/>
      <c r="C45" s="82">
        <v>25</v>
      </c>
      <c r="D45" s="44">
        <f>'część (25)'!$F$8</f>
        <v>0</v>
      </c>
    </row>
    <row r="46" spans="2:4" s="194" customFormat="1" ht="18" customHeight="1">
      <c r="B46" s="41"/>
      <c r="C46" s="82">
        <v>26</v>
      </c>
      <c r="D46" s="44">
        <f>'część (26)'!$F$8</f>
        <v>0</v>
      </c>
    </row>
    <row r="47" spans="2:4" s="194" customFormat="1" ht="18" customHeight="1">
      <c r="B47" s="41"/>
      <c r="C47" s="82">
        <v>27</v>
      </c>
      <c r="D47" s="44">
        <f>'część (27)'!$F$8</f>
        <v>0</v>
      </c>
    </row>
    <row r="48" spans="2:4" s="62" customFormat="1" ht="18" customHeight="1">
      <c r="B48" s="41"/>
      <c r="C48" s="82">
        <v>28</v>
      </c>
      <c r="D48" s="44">
        <f>'część (28)'!$F$8</f>
        <v>0</v>
      </c>
    </row>
    <row r="49" spans="1:5" s="81" customFormat="1" ht="18" customHeight="1">
      <c r="B49" s="41"/>
      <c r="C49" s="82">
        <v>29</v>
      </c>
      <c r="D49" s="44">
        <f>'część (29)'!$F$8</f>
        <v>0</v>
      </c>
    </row>
    <row r="50" spans="1:5" s="81" customFormat="1" ht="18" customHeight="1">
      <c r="B50" s="41"/>
      <c r="C50" s="82">
        <v>30</v>
      </c>
      <c r="D50" s="44">
        <f>'część (30)'!$F$8</f>
        <v>0</v>
      </c>
    </row>
    <row r="51" spans="1:5" s="81" customFormat="1" ht="18" customHeight="1">
      <c r="B51" s="41"/>
      <c r="C51" s="82">
        <v>31</v>
      </c>
      <c r="D51" s="44">
        <f>'część (31)'!$F$8</f>
        <v>0</v>
      </c>
    </row>
    <row r="52" spans="1:5" s="81" customFormat="1" ht="18" customHeight="1">
      <c r="B52" s="41"/>
      <c r="C52" s="82">
        <v>32</v>
      </c>
      <c r="D52" s="44">
        <f>'część (32)'!$F$8</f>
        <v>0</v>
      </c>
    </row>
    <row r="53" spans="1:5" s="48" customFormat="1" ht="10.5" customHeight="1">
      <c r="B53" s="41"/>
      <c r="C53" s="37"/>
      <c r="D53" s="49"/>
    </row>
    <row r="54" spans="1:5" s="48" customFormat="1" ht="26.25" customHeight="1">
      <c r="B54" s="41"/>
      <c r="C54" s="227" t="s">
        <v>60</v>
      </c>
      <c r="D54" s="227"/>
      <c r="E54" s="227"/>
    </row>
    <row r="55" spans="1:5" s="36" customFormat="1" ht="9.75" customHeight="1">
      <c r="A55" s="45"/>
      <c r="B55" s="11"/>
      <c r="C55" s="37"/>
      <c r="D55" s="38"/>
      <c r="E55" s="38"/>
    </row>
    <row r="56" spans="1:5" s="46" customFormat="1" ht="34.5" customHeight="1">
      <c r="B56" s="46" t="s">
        <v>31</v>
      </c>
      <c r="C56" s="203" t="s">
        <v>48</v>
      </c>
      <c r="D56" s="203"/>
      <c r="E56" s="203"/>
    </row>
    <row r="57" spans="1:5" s="46" customFormat="1" ht="59.25" customHeight="1">
      <c r="C57" s="204" t="s">
        <v>49</v>
      </c>
      <c r="D57" s="205"/>
      <c r="E57" s="47" t="s">
        <v>50</v>
      </c>
    </row>
    <row r="58" spans="1:5" s="46" customFormat="1" ht="33" customHeight="1">
      <c r="C58" s="206" t="s">
        <v>51</v>
      </c>
      <c r="D58" s="206"/>
      <c r="E58" s="206"/>
    </row>
    <row r="59" spans="1:5" s="46" customFormat="1" ht="31.5" customHeight="1">
      <c r="B59" s="46" t="s">
        <v>32</v>
      </c>
      <c r="C59" s="211" t="s">
        <v>52</v>
      </c>
      <c r="D59" s="211"/>
      <c r="E59" s="211"/>
    </row>
    <row r="60" spans="1:5" s="46" customFormat="1" ht="51" customHeight="1">
      <c r="C60" s="204" t="s">
        <v>53</v>
      </c>
      <c r="D60" s="205"/>
      <c r="E60" s="47" t="s">
        <v>54</v>
      </c>
    </row>
    <row r="61" spans="1:5" s="46" customFormat="1" ht="54.75" customHeight="1">
      <c r="C61" s="212" t="s">
        <v>65</v>
      </c>
      <c r="D61" s="212"/>
      <c r="E61" s="212"/>
    </row>
    <row r="62" spans="1:5" s="46" customFormat="1" ht="18.75" customHeight="1">
      <c r="B62" s="46" t="s">
        <v>33</v>
      </c>
      <c r="C62" s="211" t="s">
        <v>55</v>
      </c>
      <c r="D62" s="211"/>
      <c r="E62" s="211"/>
    </row>
    <row r="63" spans="1:5" s="46" customFormat="1" ht="94.5" customHeight="1">
      <c r="C63" s="213" t="s">
        <v>58</v>
      </c>
      <c r="D63" s="214"/>
      <c r="E63" s="47" t="s">
        <v>56</v>
      </c>
    </row>
    <row r="64" spans="1:5" s="46" customFormat="1" ht="25.5" customHeight="1">
      <c r="C64" s="209" t="s">
        <v>57</v>
      </c>
      <c r="D64" s="209"/>
      <c r="E64" s="209"/>
    </row>
    <row r="65" spans="2:7" s="46" customFormat="1" ht="32.25" customHeight="1">
      <c r="B65" s="46" t="s">
        <v>34</v>
      </c>
      <c r="C65" s="210" t="s">
        <v>46</v>
      </c>
      <c r="D65" s="210"/>
      <c r="E65" s="210"/>
    </row>
    <row r="66" spans="2:7" ht="27.6" customHeight="1">
      <c r="B66" s="1" t="s">
        <v>35</v>
      </c>
      <c r="C66" s="202" t="s">
        <v>59</v>
      </c>
      <c r="D66" s="201"/>
      <c r="E66" s="208"/>
      <c r="F66" s="12"/>
    </row>
    <row r="67" spans="2:7" ht="36" customHeight="1">
      <c r="B67" s="46" t="s">
        <v>36</v>
      </c>
      <c r="C67" s="207" t="s">
        <v>86</v>
      </c>
      <c r="D67" s="207"/>
      <c r="E67" s="207"/>
      <c r="F67" s="13"/>
      <c r="G67" s="7"/>
    </row>
    <row r="68" spans="2:7" ht="37.5" customHeight="1">
      <c r="B68" s="110" t="s">
        <v>37</v>
      </c>
      <c r="C68" s="199" t="s">
        <v>45</v>
      </c>
      <c r="D68" s="200"/>
      <c r="E68" s="200"/>
      <c r="F68" s="12"/>
      <c r="G68" s="7"/>
    </row>
    <row r="69" spans="2:7" ht="27.75" customHeight="1">
      <c r="B69" s="46" t="s">
        <v>38</v>
      </c>
      <c r="C69" s="201" t="s">
        <v>47</v>
      </c>
      <c r="D69" s="202"/>
      <c r="E69" s="202"/>
      <c r="F69" s="12"/>
      <c r="G69" s="7"/>
    </row>
    <row r="70" spans="2:7" ht="44.25" customHeight="1">
      <c r="B70" s="110" t="s">
        <v>40</v>
      </c>
      <c r="C70" s="199" t="s">
        <v>12</v>
      </c>
      <c r="D70" s="200"/>
      <c r="E70" s="200"/>
      <c r="F70" s="12"/>
      <c r="G70" s="7"/>
    </row>
    <row r="71" spans="2:7" ht="18" customHeight="1">
      <c r="B71" s="46" t="s">
        <v>41</v>
      </c>
      <c r="C71" s="6" t="s">
        <v>0</v>
      </c>
      <c r="D71" s="7"/>
      <c r="E71" s="1"/>
      <c r="F71" s="14"/>
    </row>
    <row r="72" spans="2:7" ht="6" customHeight="1">
      <c r="C72" s="7"/>
      <c r="D72" s="7"/>
      <c r="E72" s="15"/>
      <c r="F72" s="14"/>
    </row>
    <row r="73" spans="2:7" ht="18" customHeight="1">
      <c r="C73" s="215" t="s">
        <v>9</v>
      </c>
      <c r="D73" s="216"/>
      <c r="E73" s="217"/>
      <c r="F73" s="14"/>
    </row>
    <row r="74" spans="2:7" ht="18" customHeight="1">
      <c r="C74" s="215" t="s">
        <v>1</v>
      </c>
      <c r="D74" s="217"/>
      <c r="E74" s="66"/>
      <c r="F74" s="14"/>
    </row>
    <row r="75" spans="2:7" ht="18" customHeight="1">
      <c r="C75" s="220"/>
      <c r="D75" s="221"/>
      <c r="E75" s="8"/>
      <c r="F75" s="14"/>
    </row>
    <row r="76" spans="2:7" ht="18" customHeight="1">
      <c r="C76" s="220"/>
      <c r="D76" s="221"/>
      <c r="E76" s="8"/>
      <c r="F76" s="14"/>
    </row>
    <row r="77" spans="2:7" ht="18" customHeight="1">
      <c r="C77" s="220"/>
      <c r="D77" s="221"/>
      <c r="E77" s="8"/>
      <c r="F77" s="14"/>
    </row>
    <row r="78" spans="2:7" ht="15" customHeight="1">
      <c r="C78" s="17" t="s">
        <v>3</v>
      </c>
      <c r="D78" s="17"/>
      <c r="E78" s="15"/>
      <c r="F78" s="14"/>
    </row>
    <row r="79" spans="2:7" ht="18" customHeight="1">
      <c r="C79" s="215" t="s">
        <v>10</v>
      </c>
      <c r="D79" s="216"/>
      <c r="E79" s="217"/>
      <c r="F79" s="14"/>
    </row>
    <row r="80" spans="2:7" ht="18" customHeight="1">
      <c r="C80" s="84" t="s">
        <v>1</v>
      </c>
      <c r="D80" s="85" t="s">
        <v>2</v>
      </c>
      <c r="E80" s="86" t="s">
        <v>4</v>
      </c>
      <c r="F80" s="14"/>
    </row>
    <row r="81" spans="3:6" ht="18" customHeight="1">
      <c r="C81" s="18"/>
      <c r="D81" s="16"/>
      <c r="E81" s="19"/>
      <c r="F81" s="14"/>
    </row>
    <row r="82" spans="3:6" ht="18" customHeight="1">
      <c r="C82" s="18"/>
      <c r="D82" s="16"/>
      <c r="E82" s="19"/>
      <c r="F82" s="14"/>
    </row>
    <row r="83" spans="3:6" ht="18" customHeight="1">
      <c r="C83" s="17"/>
      <c r="D83" s="17"/>
      <c r="E83" s="15"/>
      <c r="F83" s="14"/>
    </row>
    <row r="84" spans="3:6" ht="18" customHeight="1">
      <c r="C84" s="215" t="s">
        <v>11</v>
      </c>
      <c r="D84" s="216"/>
      <c r="E84" s="217"/>
      <c r="F84" s="14"/>
    </row>
    <row r="85" spans="3:6" ht="18" customHeight="1">
      <c r="C85" s="219" t="s">
        <v>5</v>
      </c>
      <c r="D85" s="219"/>
      <c r="E85" s="66"/>
    </row>
    <row r="86" spans="3:6" ht="18" customHeight="1">
      <c r="C86" s="218"/>
      <c r="D86" s="218"/>
      <c r="E86" s="8"/>
    </row>
    <row r="87" spans="3:6" ht="10.5" customHeight="1"/>
    <row r="88" spans="3:6" ht="18" customHeight="1"/>
    <row r="89" spans="3:6" ht="18" customHeight="1">
      <c r="E89" s="1"/>
    </row>
  </sheetData>
  <mergeCells count="36">
    <mergeCell ref="C54:E54"/>
    <mergeCell ref="D13:E13"/>
    <mergeCell ref="D15:E15"/>
    <mergeCell ref="D14:E14"/>
    <mergeCell ref="D16:E16"/>
    <mergeCell ref="C18:E18"/>
    <mergeCell ref="D7:E7"/>
    <mergeCell ref="D12:E12"/>
    <mergeCell ref="D9:E9"/>
    <mergeCell ref="D10:E10"/>
    <mergeCell ref="D11:E11"/>
    <mergeCell ref="C73:E73"/>
    <mergeCell ref="C86:D86"/>
    <mergeCell ref="C85:D85"/>
    <mergeCell ref="C74:D74"/>
    <mergeCell ref="C75:D75"/>
    <mergeCell ref="C77:D77"/>
    <mergeCell ref="C84:E84"/>
    <mergeCell ref="C79:E79"/>
    <mergeCell ref="C76:D76"/>
    <mergeCell ref="B1:E1"/>
    <mergeCell ref="C70:E70"/>
    <mergeCell ref="C69:E69"/>
    <mergeCell ref="C56:E56"/>
    <mergeCell ref="C57:D57"/>
    <mergeCell ref="C58:E58"/>
    <mergeCell ref="C67:E67"/>
    <mergeCell ref="C68:E68"/>
    <mergeCell ref="C66:E66"/>
    <mergeCell ref="C64:E64"/>
    <mergeCell ref="C65:E65"/>
    <mergeCell ref="C59:E59"/>
    <mergeCell ref="C60:D60"/>
    <mergeCell ref="C61:E61"/>
    <mergeCell ref="C62:E62"/>
    <mergeCell ref="C63:D63"/>
  </mergeCells>
  <phoneticPr fontId="0" type="noConversion"/>
  <printOptions horizontalCentered="1"/>
  <pageMargins left="0.25" right="0.25" top="0.75" bottom="0.75" header="0.3" footer="0.3"/>
  <pageSetup paperSize="9" scale="9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18</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6" customHeight="1">
      <c r="A11" s="173" t="s">
        <v>68</v>
      </c>
      <c r="B11" s="174" t="s">
        <v>169</v>
      </c>
      <c r="C11" s="171">
        <v>600000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zoomScale="110" zoomScaleNormal="100" zoomScaleSheetLayoutView="110" zoomScalePageLayoutView="85" workbookViewId="0">
      <selection activeCell="A11" sqref="A11:D15"/>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19</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21" customHeight="1">
      <c r="A11" s="173" t="s">
        <v>68</v>
      </c>
      <c r="B11" s="174" t="s">
        <v>170</v>
      </c>
      <c r="C11" s="171">
        <v>20</v>
      </c>
      <c r="D11" s="172" t="s">
        <v>67</v>
      </c>
      <c r="E11" s="165"/>
      <c r="F11" s="165"/>
      <c r="G11" s="165"/>
      <c r="H11" s="165"/>
      <c r="I11" s="34">
        <f t="shared" ref="I11:I15" si="0">ROUND(ROUND(C11,2)*ROUND(H11,2),2)</f>
        <v>0</v>
      </c>
    </row>
    <row r="12" spans="1:11" s="32" customFormat="1" ht="29.25" customHeight="1">
      <c r="A12" s="173" t="s">
        <v>69</v>
      </c>
      <c r="B12" s="174" t="s">
        <v>171</v>
      </c>
      <c r="C12" s="171">
        <v>250</v>
      </c>
      <c r="D12" s="172" t="s">
        <v>67</v>
      </c>
      <c r="E12" s="165"/>
      <c r="F12" s="165"/>
      <c r="G12" s="165"/>
      <c r="H12" s="165"/>
      <c r="I12" s="34">
        <f t="shared" si="0"/>
        <v>0</v>
      </c>
    </row>
    <row r="13" spans="1:11" s="32" customFormat="1" ht="30.75" customHeight="1">
      <c r="A13" s="173" t="s">
        <v>135</v>
      </c>
      <c r="B13" s="174" t="s">
        <v>172</v>
      </c>
      <c r="C13" s="171">
        <v>100</v>
      </c>
      <c r="D13" s="172" t="s">
        <v>67</v>
      </c>
      <c r="E13" s="165"/>
      <c r="F13" s="165"/>
      <c r="G13" s="165"/>
      <c r="H13" s="165"/>
      <c r="I13" s="34">
        <f t="shared" si="0"/>
        <v>0</v>
      </c>
    </row>
    <row r="14" spans="1:11" s="32" customFormat="1" ht="30.75" customHeight="1">
      <c r="A14" s="173" t="s">
        <v>136</v>
      </c>
      <c r="B14" s="174" t="s">
        <v>173</v>
      </c>
      <c r="C14" s="171">
        <v>150</v>
      </c>
      <c r="D14" s="172" t="s">
        <v>67</v>
      </c>
      <c r="E14" s="165"/>
      <c r="F14" s="165"/>
      <c r="G14" s="165"/>
      <c r="H14" s="165"/>
      <c r="I14" s="34">
        <f t="shared" si="0"/>
        <v>0</v>
      </c>
    </row>
    <row r="15" spans="1:11" s="32" customFormat="1" ht="37.5" customHeight="1">
      <c r="A15" s="173" t="s">
        <v>137</v>
      </c>
      <c r="B15" s="174" t="s">
        <v>174</v>
      </c>
      <c r="C15" s="171">
        <v>100</v>
      </c>
      <c r="D15" s="172" t="s">
        <v>67</v>
      </c>
      <c r="E15" s="165"/>
      <c r="F15" s="165"/>
      <c r="G15" s="165"/>
      <c r="H15" s="165"/>
      <c r="I15" s="34">
        <f t="shared" si="0"/>
        <v>0</v>
      </c>
    </row>
    <row r="16" spans="1:11">
      <c r="B16" s="231" t="s">
        <v>60</v>
      </c>
      <c r="C16" s="231"/>
      <c r="D16" s="231"/>
      <c r="E16" s="231"/>
      <c r="F16" s="231"/>
      <c r="G16" s="231"/>
      <c r="H16" s="231"/>
      <c r="I16" s="231"/>
    </row>
  </sheetData>
  <mergeCells count="4">
    <mergeCell ref="E3:G3"/>
    <mergeCell ref="H3:I3"/>
    <mergeCell ref="F8:G8"/>
    <mergeCell ref="B16:I16"/>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20</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175</v>
      </c>
      <c r="C11" s="171">
        <v>200</v>
      </c>
      <c r="D11" s="172" t="s">
        <v>176</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
  <sheetViews>
    <sheetView showGridLines="0" view="pageBreakPreview" zoomScale="110" zoomScaleNormal="100" zoomScaleSheetLayoutView="110" zoomScalePageLayoutView="85" workbookViewId="0">
      <selection activeCell="B11" sqref="B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21</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211</v>
      </c>
      <c r="C11" s="171">
        <v>150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22</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177</v>
      </c>
      <c r="C11" s="171">
        <v>10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23</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178</v>
      </c>
      <c r="C11" s="171">
        <v>350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zoomScale="110" zoomScaleNormal="100" zoomScaleSheetLayoutView="110" zoomScalePageLayoutView="85" workbookViewId="0">
      <selection activeCell="A11" sqref="A11:D14"/>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24</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58.5" customHeight="1">
      <c r="A11" s="173" t="s">
        <v>68</v>
      </c>
      <c r="B11" s="191" t="s">
        <v>179</v>
      </c>
      <c r="C11" s="185">
        <v>150</v>
      </c>
      <c r="D11" s="186" t="s">
        <v>126</v>
      </c>
      <c r="E11" s="165"/>
      <c r="F11" s="165"/>
      <c r="G11" s="165"/>
      <c r="H11" s="165"/>
      <c r="I11" s="34">
        <f t="shared" ref="I11:I14" si="0">ROUND(ROUND(C11,2)*ROUND(H11,2),2)</f>
        <v>0</v>
      </c>
    </row>
    <row r="12" spans="1:11" s="32" customFormat="1" ht="60" customHeight="1">
      <c r="A12" s="173" t="s">
        <v>69</v>
      </c>
      <c r="B12" s="192" t="s">
        <v>180</v>
      </c>
      <c r="C12" s="187">
        <v>2500</v>
      </c>
      <c r="D12" s="188" t="s">
        <v>126</v>
      </c>
      <c r="E12" s="165"/>
      <c r="F12" s="165"/>
      <c r="G12" s="165"/>
      <c r="H12" s="165"/>
      <c r="I12" s="34">
        <f t="shared" si="0"/>
        <v>0</v>
      </c>
    </row>
    <row r="13" spans="1:11" s="32" customFormat="1" ht="51.75" customHeight="1">
      <c r="A13" s="173" t="s">
        <v>135</v>
      </c>
      <c r="B13" s="193" t="s">
        <v>181</v>
      </c>
      <c r="C13" s="190">
        <v>6000</v>
      </c>
      <c r="D13" s="189" t="s">
        <v>67</v>
      </c>
      <c r="E13" s="165"/>
      <c r="F13" s="165"/>
      <c r="G13" s="165"/>
      <c r="H13" s="165"/>
      <c r="I13" s="34">
        <f t="shared" si="0"/>
        <v>0</v>
      </c>
    </row>
    <row r="14" spans="1:11" s="32" customFormat="1" ht="70.5" customHeight="1">
      <c r="A14" s="173" t="s">
        <v>136</v>
      </c>
      <c r="B14" s="193" t="s">
        <v>182</v>
      </c>
      <c r="C14" s="190">
        <v>2100</v>
      </c>
      <c r="D14" s="189" t="s">
        <v>67</v>
      </c>
      <c r="E14" s="165"/>
      <c r="F14" s="165"/>
      <c r="G14" s="165"/>
      <c r="H14" s="165"/>
      <c r="I14" s="34">
        <f t="shared" si="0"/>
        <v>0</v>
      </c>
    </row>
    <row r="15" spans="1:11">
      <c r="B15" s="231" t="s">
        <v>60</v>
      </c>
      <c r="C15" s="231"/>
      <c r="D15" s="231"/>
      <c r="E15" s="231"/>
      <c r="F15" s="231"/>
      <c r="G15" s="231"/>
      <c r="H15" s="231"/>
      <c r="I15" s="231"/>
    </row>
  </sheetData>
  <mergeCells count="4">
    <mergeCell ref="E3:G3"/>
    <mergeCell ref="H3:I3"/>
    <mergeCell ref="F8:G8"/>
    <mergeCell ref="B15:I15"/>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25</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0.25" customHeight="1">
      <c r="A11" s="173" t="s">
        <v>68</v>
      </c>
      <c r="B11" s="191" t="s">
        <v>183</v>
      </c>
      <c r="C11" s="185">
        <v>5500</v>
      </c>
      <c r="D11" s="186"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
  <sheetViews>
    <sheetView showGridLines="0" view="pageBreakPreview" zoomScale="110" zoomScaleNormal="100" zoomScaleSheetLayoutView="110" zoomScalePageLayoutView="85" workbookViewId="0">
      <selection activeCell="B11" sqref="B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26</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0.25" customHeight="1">
      <c r="A11" s="173" t="s">
        <v>68</v>
      </c>
      <c r="B11" s="191" t="s">
        <v>210</v>
      </c>
      <c r="C11" s="185">
        <v>100</v>
      </c>
      <c r="D11" s="186" t="s">
        <v>99</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27</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0.25" customHeight="1">
      <c r="A11" s="173" t="s">
        <v>68</v>
      </c>
      <c r="B11" s="191" t="s">
        <v>184</v>
      </c>
      <c r="C11" s="185">
        <v>200</v>
      </c>
      <c r="D11" s="186"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Normal="100" zoomScaleSheetLayoutView="100" zoomScalePageLayoutView="85" workbookViewId="0">
      <selection activeCell="D11" sqref="A11:D11"/>
    </sheetView>
  </sheetViews>
  <sheetFormatPr defaultColWidth="9.140625" defaultRowHeight="15"/>
  <cols>
    <col min="1" max="1" width="5.28515625" style="51" customWidth="1"/>
    <col min="2" max="2" width="78" style="51" customWidth="1"/>
    <col min="3" max="3" width="9.7109375" style="22" customWidth="1"/>
    <col min="4" max="4" width="10.7109375" style="53" customWidth="1"/>
    <col min="5" max="5" width="22.28515625" style="51" customWidth="1"/>
    <col min="6" max="6" width="21.42578125" style="51" customWidth="1"/>
    <col min="7" max="7" width="21.85546875" style="51" customWidth="1"/>
    <col min="8" max="8" width="18.28515625" style="51" customWidth="1"/>
    <col min="9" max="9" width="15.85546875" style="51" customWidth="1"/>
    <col min="10" max="11" width="14.28515625" style="51" customWidth="1"/>
    <col min="12" max="16384" width="9.140625" style="51"/>
  </cols>
  <sheetData>
    <row r="1" spans="1:11" s="56" customFormat="1" ht="17.25" customHeight="1">
      <c r="B1" s="60"/>
      <c r="C1" s="60"/>
      <c r="D1"/>
      <c r="E1" s="60"/>
    </row>
    <row r="2" spans="1:11">
      <c r="B2" s="20" t="str">
        <f>'Formularz oferty'!D5</f>
        <v>DFP.271.21.2024.KK</v>
      </c>
      <c r="C2" s="51"/>
      <c r="I2" s="21" t="s">
        <v>29</v>
      </c>
      <c r="J2" s="21"/>
      <c r="K2" s="21"/>
    </row>
    <row r="3" spans="1:11">
      <c r="E3" s="202"/>
      <c r="F3" s="202"/>
      <c r="G3" s="202"/>
      <c r="H3" s="228" t="s">
        <v>28</v>
      </c>
      <c r="I3" s="228"/>
    </row>
    <row r="5" spans="1:11">
      <c r="B5" s="6" t="s">
        <v>6</v>
      </c>
      <c r="C5" s="52">
        <v>1</v>
      </c>
      <c r="D5" s="23"/>
      <c r="E5" s="24" t="s">
        <v>8</v>
      </c>
      <c r="F5" s="24"/>
      <c r="G5" s="5"/>
      <c r="H5" s="50"/>
      <c r="I5" s="50"/>
    </row>
    <row r="6" spans="1:11">
      <c r="B6" s="6"/>
      <c r="C6" s="25"/>
      <c r="D6" s="23"/>
      <c r="E6" s="24"/>
      <c r="F6" s="24"/>
      <c r="G6" s="5"/>
      <c r="H6" s="50"/>
      <c r="I6" s="50"/>
    </row>
    <row r="7" spans="1:11">
      <c r="A7" s="6"/>
      <c r="C7" s="25"/>
      <c r="D7" s="23"/>
      <c r="E7" s="50"/>
      <c r="F7" s="50"/>
      <c r="G7" s="50"/>
      <c r="H7" s="50"/>
      <c r="I7" s="50"/>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4.5" customHeight="1">
      <c r="A11" s="72">
        <v>1</v>
      </c>
      <c r="B11" s="94" t="s">
        <v>89</v>
      </c>
      <c r="C11" s="95">
        <v>60</v>
      </c>
      <c r="D11" s="96" t="s">
        <v>90</v>
      </c>
      <c r="E11" s="33"/>
      <c r="F11" s="33"/>
      <c r="G11" s="33"/>
      <c r="H11" s="55"/>
      <c r="I11" s="34">
        <f>ROUND(ROUND(C11,2)*ROUND(H11,2),2)</f>
        <v>0</v>
      </c>
    </row>
    <row r="12" spans="1:11" ht="15" customHeight="1">
      <c r="A12" s="87"/>
      <c r="B12" s="231" t="s">
        <v>60</v>
      </c>
      <c r="C12" s="231"/>
      <c r="D12" s="231"/>
      <c r="E12" s="231"/>
      <c r="F12" s="231"/>
      <c r="G12" s="231"/>
      <c r="H12" s="231"/>
      <c r="I12" s="231"/>
      <c r="J12" s="87"/>
      <c r="K12" s="87"/>
    </row>
    <row r="13" spans="1:11">
      <c r="B13" s="202"/>
      <c r="C13" s="202"/>
      <c r="D13" s="202"/>
      <c r="E13" s="202"/>
      <c r="F13" s="202"/>
      <c r="G13" s="202"/>
      <c r="H13" s="202"/>
      <c r="I13" s="202"/>
    </row>
  </sheetData>
  <mergeCells count="5">
    <mergeCell ref="B13:I13"/>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2"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110" zoomScaleNormal="100" zoomScaleSheetLayoutView="110" zoomScalePageLayoutView="85" workbookViewId="0">
      <selection activeCell="A11" sqref="A11:D12"/>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28</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SUM(I11:I12)</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7.25" customHeight="1">
      <c r="A11" s="173" t="s">
        <v>68</v>
      </c>
      <c r="B11" s="191" t="s">
        <v>185</v>
      </c>
      <c r="C11" s="185">
        <v>500</v>
      </c>
      <c r="D11" s="186" t="s">
        <v>186</v>
      </c>
      <c r="E11" s="165"/>
      <c r="F11" s="165"/>
      <c r="G11" s="165"/>
      <c r="H11" s="165"/>
      <c r="I11" s="34">
        <f t="shared" ref="I11:I12" si="0">ROUND(ROUND(C11,2)*ROUND(H11,2),2)</f>
        <v>0</v>
      </c>
    </row>
    <row r="12" spans="1:11" s="32" customFormat="1" ht="51.75" customHeight="1">
      <c r="A12" s="173" t="s">
        <v>69</v>
      </c>
      <c r="B12" s="191" t="s">
        <v>187</v>
      </c>
      <c r="C12" s="185">
        <v>10</v>
      </c>
      <c r="D12" s="186" t="s">
        <v>186</v>
      </c>
      <c r="E12" s="165"/>
      <c r="F12" s="165"/>
      <c r="G12" s="165"/>
      <c r="H12" s="165"/>
      <c r="I12" s="34">
        <f t="shared" si="0"/>
        <v>0</v>
      </c>
    </row>
    <row r="13" spans="1:11">
      <c r="B13" s="231" t="s">
        <v>60</v>
      </c>
      <c r="C13" s="231"/>
      <c r="D13" s="231"/>
      <c r="E13" s="231"/>
      <c r="F13" s="231"/>
      <c r="G13" s="231"/>
      <c r="H13" s="231"/>
      <c r="I13" s="231"/>
    </row>
  </sheetData>
  <mergeCells count="4">
    <mergeCell ref="E3:G3"/>
    <mergeCell ref="H3:I3"/>
    <mergeCell ref="F8:G8"/>
    <mergeCell ref="B13:I13"/>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B13" sqref="B13"/>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29</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SUM(I11:I13)</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95.25" customHeight="1">
      <c r="A11" s="173" t="s">
        <v>68</v>
      </c>
      <c r="B11" s="191" t="s">
        <v>197</v>
      </c>
      <c r="C11" s="185">
        <v>100</v>
      </c>
      <c r="D11" s="186" t="s">
        <v>67</v>
      </c>
      <c r="E11" s="165"/>
      <c r="F11" s="165"/>
      <c r="G11" s="165"/>
      <c r="H11" s="165"/>
      <c r="I11" s="34">
        <f t="shared" ref="I11:I13" si="0">ROUND(ROUND(C11,2)*ROUND(H11,2),2)</f>
        <v>0</v>
      </c>
    </row>
    <row r="12" spans="1:11" s="32" customFormat="1" ht="89.25" customHeight="1">
      <c r="A12" s="173" t="s">
        <v>69</v>
      </c>
      <c r="B12" s="191" t="s">
        <v>198</v>
      </c>
      <c r="C12" s="185">
        <v>100</v>
      </c>
      <c r="D12" s="186" t="s">
        <v>67</v>
      </c>
      <c r="E12" s="165"/>
      <c r="F12" s="165"/>
      <c r="G12" s="165"/>
      <c r="H12" s="165"/>
      <c r="I12" s="34">
        <f t="shared" si="0"/>
        <v>0</v>
      </c>
    </row>
    <row r="13" spans="1:11" s="32" customFormat="1" ht="63.75" customHeight="1">
      <c r="A13" s="173" t="s">
        <v>135</v>
      </c>
      <c r="B13" s="191" t="s">
        <v>199</v>
      </c>
      <c r="C13" s="185">
        <v>100</v>
      </c>
      <c r="D13" s="186" t="s">
        <v>67</v>
      </c>
      <c r="E13" s="165"/>
      <c r="F13" s="165"/>
      <c r="G13" s="165"/>
      <c r="H13" s="165"/>
      <c r="I13" s="34">
        <f t="shared" si="0"/>
        <v>0</v>
      </c>
    </row>
    <row r="14" spans="1:11">
      <c r="B14" s="231" t="s">
        <v>60</v>
      </c>
      <c r="C14" s="231"/>
      <c r="D14" s="231"/>
      <c r="E14" s="231"/>
      <c r="F14" s="231"/>
      <c r="G14" s="231"/>
      <c r="H14" s="231"/>
      <c r="I14" s="231"/>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A11" sqref="A11:D13"/>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30</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SUM(I11:I13)</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74.25" customHeight="1">
      <c r="A11" s="173" t="s">
        <v>68</v>
      </c>
      <c r="B11" s="191" t="s">
        <v>188</v>
      </c>
      <c r="C11" s="185">
        <v>500</v>
      </c>
      <c r="D11" s="186" t="s">
        <v>67</v>
      </c>
      <c r="E11" s="165"/>
      <c r="F11" s="165"/>
      <c r="G11" s="165"/>
      <c r="H11" s="165"/>
      <c r="I11" s="34">
        <f t="shared" ref="I11:I13" si="0">ROUND(ROUND(C11,2)*ROUND(H11,2),2)</f>
        <v>0</v>
      </c>
    </row>
    <row r="12" spans="1:11" s="32" customFormat="1" ht="36" customHeight="1">
      <c r="A12" s="173" t="s">
        <v>69</v>
      </c>
      <c r="B12" s="191" t="s">
        <v>189</v>
      </c>
      <c r="C12" s="185">
        <v>280</v>
      </c>
      <c r="D12" s="186" t="s">
        <v>67</v>
      </c>
      <c r="E12" s="165"/>
      <c r="F12" s="165"/>
      <c r="G12" s="165"/>
      <c r="H12" s="165"/>
      <c r="I12" s="34">
        <f t="shared" si="0"/>
        <v>0</v>
      </c>
    </row>
    <row r="13" spans="1:11" s="32" customFormat="1" ht="36" customHeight="1">
      <c r="A13" s="173" t="s">
        <v>135</v>
      </c>
      <c r="B13" s="191" t="s">
        <v>190</v>
      </c>
      <c r="C13" s="185">
        <v>1500</v>
      </c>
      <c r="D13" s="186" t="s">
        <v>67</v>
      </c>
      <c r="E13" s="165"/>
      <c r="F13" s="165"/>
      <c r="G13" s="165"/>
      <c r="H13" s="165"/>
      <c r="I13" s="34">
        <f t="shared" si="0"/>
        <v>0</v>
      </c>
    </row>
    <row r="14" spans="1:11">
      <c r="B14" s="231" t="s">
        <v>60</v>
      </c>
      <c r="C14" s="231"/>
      <c r="D14" s="231"/>
      <c r="E14" s="231"/>
      <c r="F14" s="231"/>
      <c r="G14" s="231"/>
      <c r="H14" s="231"/>
      <c r="I14" s="231"/>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4" zoomScale="110" zoomScaleNormal="100" zoomScaleSheetLayoutView="110" zoomScalePageLayoutView="85" workbookViewId="0">
      <selection activeCell="A11" sqref="A11:D11"/>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31</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50.25" customHeight="1">
      <c r="A11" s="173" t="s">
        <v>68</v>
      </c>
      <c r="B11" s="191" t="s">
        <v>191</v>
      </c>
      <c r="C11" s="185">
        <v>25</v>
      </c>
      <c r="D11" s="186" t="s">
        <v>99</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A11" sqref="A11:D13"/>
    </sheetView>
  </sheetViews>
  <sheetFormatPr defaultColWidth="9.140625" defaultRowHeight="15"/>
  <cols>
    <col min="1" max="1" width="5.28515625" style="176" customWidth="1"/>
    <col min="2" max="2" width="78" style="176" customWidth="1"/>
    <col min="3" max="3" width="9.7109375" style="22" customWidth="1"/>
    <col min="4" max="4" width="10.7109375" style="178" customWidth="1"/>
    <col min="5" max="5" width="22.28515625" style="176" customWidth="1"/>
    <col min="6" max="6" width="18.28515625" style="176" customWidth="1"/>
    <col min="7" max="7" width="19.140625" style="176" customWidth="1"/>
    <col min="8" max="8" width="18.28515625" style="176" customWidth="1"/>
    <col min="9" max="9" width="14.42578125" style="176" customWidth="1"/>
    <col min="10" max="11" width="14.28515625" style="176" customWidth="1"/>
    <col min="12" max="16384" width="9.140625" style="176"/>
  </cols>
  <sheetData>
    <row r="1" spans="1:11" s="175" customFormat="1" ht="6.75" customHeight="1">
      <c r="B1" s="60"/>
      <c r="C1" s="60"/>
      <c r="D1"/>
      <c r="E1" s="60"/>
    </row>
    <row r="2" spans="1:11">
      <c r="B2" s="20" t="str">
        <f>'Formularz oferty'!D5</f>
        <v>DFP.271.21.2024.KK</v>
      </c>
      <c r="C2" s="176"/>
      <c r="I2" s="21" t="s">
        <v>29</v>
      </c>
      <c r="J2" s="21"/>
      <c r="K2" s="21"/>
    </row>
    <row r="3" spans="1:11">
      <c r="E3" s="202"/>
      <c r="F3" s="202"/>
      <c r="G3" s="202"/>
      <c r="H3" s="228" t="s">
        <v>28</v>
      </c>
      <c r="I3" s="228"/>
    </row>
    <row r="4" spans="1:11" ht="6.75" customHeight="1"/>
    <row r="5" spans="1:11">
      <c r="B5" s="6" t="s">
        <v>6</v>
      </c>
      <c r="C5" s="177">
        <v>32</v>
      </c>
      <c r="D5" s="23"/>
      <c r="E5" s="24" t="s">
        <v>8</v>
      </c>
      <c r="F5" s="24"/>
      <c r="G5" s="5"/>
      <c r="H5" s="175"/>
      <c r="I5" s="175"/>
    </row>
    <row r="6" spans="1:11">
      <c r="B6" s="6"/>
      <c r="C6" s="25"/>
      <c r="D6" s="23"/>
      <c r="E6" s="24"/>
      <c r="F6" s="24"/>
      <c r="G6" s="5"/>
      <c r="H6" s="175"/>
      <c r="I6" s="175"/>
    </row>
    <row r="7" spans="1:11">
      <c r="A7" s="6"/>
      <c r="C7" s="25"/>
      <c r="D7" s="23"/>
      <c r="E7" s="175"/>
      <c r="F7" s="175"/>
      <c r="G7" s="175"/>
      <c r="H7" s="175"/>
      <c r="I7" s="175"/>
    </row>
    <row r="8" spans="1:11">
      <c r="A8" s="26"/>
      <c r="B8" s="26"/>
      <c r="C8" s="27"/>
      <c r="D8" s="28"/>
      <c r="E8" s="71" t="s">
        <v>61</v>
      </c>
      <c r="F8" s="229">
        <f>SUM(I11:I13)</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8" customHeight="1">
      <c r="A11" s="173" t="s">
        <v>68</v>
      </c>
      <c r="B11" s="191" t="s">
        <v>195</v>
      </c>
      <c r="C11" s="185">
        <v>25</v>
      </c>
      <c r="D11" s="186" t="s">
        <v>192</v>
      </c>
      <c r="E11" s="165"/>
      <c r="F11" s="165"/>
      <c r="G11" s="165"/>
      <c r="H11" s="165"/>
      <c r="I11" s="34">
        <f t="shared" ref="I11:I13" si="0">ROUND(ROUND(C11,2)*ROUND(H11,2),2)</f>
        <v>0</v>
      </c>
    </row>
    <row r="12" spans="1:11" s="32" customFormat="1" ht="36" customHeight="1">
      <c r="A12" s="173" t="s">
        <v>69</v>
      </c>
      <c r="B12" s="191" t="s">
        <v>194</v>
      </c>
      <c r="C12" s="185">
        <v>650</v>
      </c>
      <c r="D12" s="186" t="s">
        <v>67</v>
      </c>
      <c r="E12" s="165"/>
      <c r="F12" s="165"/>
      <c r="G12" s="165"/>
      <c r="H12" s="165"/>
      <c r="I12" s="34">
        <f t="shared" si="0"/>
        <v>0</v>
      </c>
    </row>
    <row r="13" spans="1:11" s="32" customFormat="1" ht="36" customHeight="1">
      <c r="A13" s="173" t="s">
        <v>135</v>
      </c>
      <c r="B13" s="191" t="s">
        <v>193</v>
      </c>
      <c r="C13" s="185">
        <v>200</v>
      </c>
      <c r="D13" s="186" t="s">
        <v>126</v>
      </c>
      <c r="E13" s="165"/>
      <c r="F13" s="165"/>
      <c r="G13" s="165"/>
      <c r="H13" s="165"/>
      <c r="I13" s="34">
        <f t="shared" si="0"/>
        <v>0</v>
      </c>
    </row>
    <row r="14" spans="1:11">
      <c r="B14" s="231" t="s">
        <v>60</v>
      </c>
      <c r="C14" s="231"/>
      <c r="D14" s="231"/>
      <c r="E14" s="231"/>
      <c r="F14" s="231"/>
      <c r="G14" s="231"/>
      <c r="H14" s="231"/>
      <c r="I14" s="231"/>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10" zoomScale="110" zoomScaleNormal="100" zoomScaleSheetLayoutView="110" zoomScalePageLayoutView="85" workbookViewId="0">
      <selection activeCell="A11" sqref="A11:D22"/>
    </sheetView>
  </sheetViews>
  <sheetFormatPr defaultColWidth="9.140625" defaultRowHeight="15"/>
  <cols>
    <col min="1" max="1" width="5.28515625" style="78" customWidth="1"/>
    <col min="2" max="2" width="78" style="78" customWidth="1"/>
    <col min="3" max="3" width="9.7109375" style="22" customWidth="1"/>
    <col min="4" max="4" width="10.7109375" style="80" customWidth="1"/>
    <col min="5" max="5" width="22.28515625" style="78" customWidth="1"/>
    <col min="6" max="6" width="21.42578125" style="78" customWidth="1"/>
    <col min="7" max="7" width="21.85546875" style="78" customWidth="1"/>
    <col min="8" max="8" width="18.28515625" style="78" customWidth="1"/>
    <col min="9" max="9" width="15.28515625" style="78" customWidth="1"/>
    <col min="10" max="11" width="14.28515625" style="78" customWidth="1"/>
    <col min="12" max="16384" width="9.140625" style="78"/>
  </cols>
  <sheetData>
    <row r="1" spans="1:11" s="77" customFormat="1" ht="6.75" customHeight="1">
      <c r="B1" s="60"/>
      <c r="C1" s="60"/>
      <c r="D1"/>
      <c r="E1" s="60"/>
    </row>
    <row r="2" spans="1:11">
      <c r="B2" s="20" t="str">
        <f>'Formularz oferty'!D5</f>
        <v>DFP.271.21.2024.KK</v>
      </c>
      <c r="C2" s="78"/>
      <c r="I2" s="21" t="s">
        <v>29</v>
      </c>
      <c r="J2" s="21"/>
      <c r="K2" s="21"/>
    </row>
    <row r="3" spans="1:11">
      <c r="E3" s="202"/>
      <c r="F3" s="202"/>
      <c r="G3" s="202"/>
      <c r="H3" s="228" t="s">
        <v>28</v>
      </c>
      <c r="I3" s="228"/>
    </row>
    <row r="4" spans="1:11" ht="6.75" customHeight="1"/>
    <row r="5" spans="1:11">
      <c r="B5" s="6" t="s">
        <v>6</v>
      </c>
      <c r="C5" s="79">
        <v>13</v>
      </c>
      <c r="D5" s="23"/>
      <c r="E5" s="24" t="s">
        <v>8</v>
      </c>
      <c r="F5" s="24"/>
      <c r="G5" s="5"/>
      <c r="H5" s="77"/>
      <c r="I5" s="77"/>
    </row>
    <row r="6" spans="1:11">
      <c r="B6" s="6"/>
      <c r="C6" s="25"/>
      <c r="D6" s="23"/>
      <c r="E6" s="24"/>
      <c r="F6" s="24"/>
      <c r="G6" s="5"/>
      <c r="H6" s="77"/>
      <c r="I6" s="77"/>
    </row>
    <row r="7" spans="1:11">
      <c r="A7" s="6"/>
      <c r="C7" s="25"/>
      <c r="D7" s="23"/>
      <c r="E7" s="77"/>
      <c r="F7" s="77"/>
      <c r="G7" s="77"/>
      <c r="H7" s="77"/>
      <c r="I7" s="77"/>
    </row>
    <row r="8" spans="1:11">
      <c r="A8" s="26"/>
      <c r="B8" s="26"/>
      <c r="C8" s="27"/>
      <c r="D8" s="28"/>
      <c r="E8" s="71" t="s">
        <v>61</v>
      </c>
      <c r="F8" s="229">
        <f>SUM(I11:I22)</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9" customHeight="1">
      <c r="A11" s="42">
        <v>1</v>
      </c>
      <c r="B11" s="74" t="s">
        <v>70</v>
      </c>
      <c r="C11" s="75">
        <v>10000</v>
      </c>
      <c r="D11" s="76" t="s">
        <v>66</v>
      </c>
      <c r="E11" s="33"/>
      <c r="F11" s="33"/>
      <c r="G11" s="33"/>
      <c r="H11" s="55"/>
      <c r="I11" s="34">
        <f>ROUND(ROUND(C11,2)*ROUND(H11,2),2)</f>
        <v>0</v>
      </c>
    </row>
    <row r="12" spans="1:11" s="32" customFormat="1" ht="35.25" customHeight="1">
      <c r="A12" s="97">
        <v>2</v>
      </c>
      <c r="B12" s="98" t="s">
        <v>71</v>
      </c>
      <c r="C12" s="99">
        <v>20000</v>
      </c>
      <c r="D12" s="100" t="s">
        <v>66</v>
      </c>
      <c r="E12" s="90"/>
      <c r="F12" s="90"/>
      <c r="G12" s="90"/>
      <c r="H12" s="91"/>
      <c r="I12" s="34">
        <f t="shared" ref="I12:I22" si="0">ROUND(ROUND(C12,2)*ROUND(H12,2),2)</f>
        <v>0</v>
      </c>
    </row>
    <row r="13" spans="1:11" s="32" customFormat="1" ht="35.25" customHeight="1">
      <c r="A13" s="42">
        <v>3</v>
      </c>
      <c r="B13" s="98" t="s">
        <v>72</v>
      </c>
      <c r="C13" s="99">
        <v>30000</v>
      </c>
      <c r="D13" s="100" t="s">
        <v>66</v>
      </c>
      <c r="E13" s="90"/>
      <c r="F13" s="90"/>
      <c r="G13" s="90"/>
      <c r="H13" s="91"/>
      <c r="I13" s="34">
        <f t="shared" si="0"/>
        <v>0</v>
      </c>
    </row>
    <row r="14" spans="1:11" s="32" customFormat="1" ht="35.25" customHeight="1">
      <c r="A14" s="97">
        <v>4</v>
      </c>
      <c r="B14" s="98" t="s">
        <v>73</v>
      </c>
      <c r="C14" s="99">
        <v>30000</v>
      </c>
      <c r="D14" s="100" t="s">
        <v>66</v>
      </c>
      <c r="E14" s="90"/>
      <c r="F14" s="90"/>
      <c r="G14" s="90"/>
      <c r="H14" s="91"/>
      <c r="I14" s="34">
        <f t="shared" si="0"/>
        <v>0</v>
      </c>
    </row>
    <row r="15" spans="1:11" s="32" customFormat="1" ht="36.75" customHeight="1">
      <c r="A15" s="42">
        <v>5</v>
      </c>
      <c r="B15" s="98" t="s">
        <v>74</v>
      </c>
      <c r="C15" s="99">
        <v>10000</v>
      </c>
      <c r="D15" s="100" t="s">
        <v>66</v>
      </c>
      <c r="E15" s="90"/>
      <c r="F15" s="90"/>
      <c r="G15" s="90"/>
      <c r="H15" s="91"/>
      <c r="I15" s="34">
        <f t="shared" si="0"/>
        <v>0</v>
      </c>
    </row>
    <row r="16" spans="1:11" s="32" customFormat="1" ht="36.75" customHeight="1">
      <c r="A16" s="97">
        <v>6</v>
      </c>
      <c r="B16" s="98" t="s">
        <v>75</v>
      </c>
      <c r="C16" s="99">
        <v>10000</v>
      </c>
      <c r="D16" s="100" t="s">
        <v>66</v>
      </c>
      <c r="E16" s="90"/>
      <c r="F16" s="90"/>
      <c r="G16" s="90"/>
      <c r="H16" s="91"/>
      <c r="I16" s="34">
        <f t="shared" si="0"/>
        <v>0</v>
      </c>
    </row>
    <row r="17" spans="1:9" s="32" customFormat="1" ht="30" customHeight="1">
      <c r="A17" s="42">
        <v>7</v>
      </c>
      <c r="B17" s="98" t="s">
        <v>76</v>
      </c>
      <c r="C17" s="99">
        <v>10000</v>
      </c>
      <c r="D17" s="100" t="s">
        <v>66</v>
      </c>
      <c r="E17" s="90"/>
      <c r="F17" s="90"/>
      <c r="G17" s="90"/>
      <c r="H17" s="91"/>
      <c r="I17" s="34">
        <f t="shared" si="0"/>
        <v>0</v>
      </c>
    </row>
    <row r="18" spans="1:9" s="32" customFormat="1" ht="32.25" customHeight="1">
      <c r="A18" s="97">
        <v>8</v>
      </c>
      <c r="B18" s="98" t="s">
        <v>77</v>
      </c>
      <c r="C18" s="99">
        <v>10000</v>
      </c>
      <c r="D18" s="100" t="s">
        <v>66</v>
      </c>
      <c r="E18" s="90"/>
      <c r="F18" s="90"/>
      <c r="G18" s="90"/>
      <c r="H18" s="91"/>
      <c r="I18" s="34">
        <f t="shared" si="0"/>
        <v>0</v>
      </c>
    </row>
    <row r="19" spans="1:9" s="32" customFormat="1" ht="29.25" customHeight="1">
      <c r="A19" s="42">
        <v>9</v>
      </c>
      <c r="B19" s="98" t="s">
        <v>78</v>
      </c>
      <c r="C19" s="99">
        <v>8000</v>
      </c>
      <c r="D19" s="100" t="s">
        <v>66</v>
      </c>
      <c r="E19" s="90"/>
      <c r="F19" s="90"/>
      <c r="G19" s="90"/>
      <c r="H19" s="91"/>
      <c r="I19" s="34">
        <f t="shared" si="0"/>
        <v>0</v>
      </c>
    </row>
    <row r="20" spans="1:9" s="32" customFormat="1" ht="31.5" customHeight="1">
      <c r="A20" s="97">
        <v>10</v>
      </c>
      <c r="B20" s="98" t="s">
        <v>79</v>
      </c>
      <c r="C20" s="99">
        <v>8000</v>
      </c>
      <c r="D20" s="100" t="s">
        <v>66</v>
      </c>
      <c r="E20" s="90"/>
      <c r="F20" s="90"/>
      <c r="G20" s="90"/>
      <c r="H20" s="91"/>
      <c r="I20" s="34">
        <f t="shared" si="0"/>
        <v>0</v>
      </c>
    </row>
    <row r="21" spans="1:9" s="32" customFormat="1" ht="29.25" customHeight="1">
      <c r="A21" s="97">
        <v>11</v>
      </c>
      <c r="B21" s="98" t="s">
        <v>80</v>
      </c>
      <c r="C21" s="99">
        <v>5000</v>
      </c>
      <c r="D21" s="100" t="s">
        <v>66</v>
      </c>
      <c r="E21" s="90"/>
      <c r="F21" s="90"/>
      <c r="G21" s="90"/>
      <c r="H21" s="91"/>
      <c r="I21" s="34">
        <f t="shared" si="0"/>
        <v>0</v>
      </c>
    </row>
    <row r="22" spans="1:9" s="32" customFormat="1" ht="25.5" customHeight="1">
      <c r="A22" s="42">
        <v>12</v>
      </c>
      <c r="B22" s="88" t="s">
        <v>81</v>
      </c>
      <c r="C22" s="75">
        <v>20000</v>
      </c>
      <c r="D22" s="76" t="s">
        <v>66</v>
      </c>
      <c r="E22" s="61"/>
      <c r="F22" s="61"/>
      <c r="G22" s="61"/>
      <c r="H22" s="73"/>
      <c r="I22" s="34">
        <f t="shared" si="0"/>
        <v>0</v>
      </c>
    </row>
    <row r="23" spans="1:9">
      <c r="B23" s="231" t="s">
        <v>60</v>
      </c>
      <c r="C23" s="231"/>
      <c r="D23" s="231"/>
      <c r="E23" s="231"/>
      <c r="F23" s="231"/>
      <c r="G23" s="231"/>
      <c r="H23" s="231"/>
      <c r="I23" s="231"/>
    </row>
  </sheetData>
  <mergeCells count="4">
    <mergeCell ref="E3:G3"/>
    <mergeCell ref="H3:I3"/>
    <mergeCell ref="F8:G8"/>
    <mergeCell ref="B23:I23"/>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zoomScale="110" zoomScaleNormal="100" zoomScaleSheetLayoutView="110" zoomScalePageLayoutView="85" workbookViewId="0">
      <selection activeCell="A11" sqref="A11:D16"/>
    </sheetView>
  </sheetViews>
  <sheetFormatPr defaultColWidth="9.140625" defaultRowHeight="15"/>
  <cols>
    <col min="1" max="1" width="5.28515625" style="135" customWidth="1"/>
    <col min="2" max="2" width="70.140625" style="135" customWidth="1"/>
    <col min="3" max="3" width="9.7109375" style="22" customWidth="1"/>
    <col min="4" max="4" width="10.7109375" style="136" customWidth="1"/>
    <col min="5" max="5" width="22.28515625" style="135" customWidth="1"/>
    <col min="6" max="6" width="21.42578125" style="135" customWidth="1"/>
    <col min="7" max="7" width="21.85546875" style="135" customWidth="1"/>
    <col min="8" max="8" width="18.28515625" style="135" customWidth="1"/>
    <col min="9" max="9" width="16.28515625" style="135" customWidth="1"/>
    <col min="10" max="11" width="14.28515625" style="135" customWidth="1"/>
    <col min="12" max="16384" width="9.140625" style="135"/>
  </cols>
  <sheetData>
    <row r="1" spans="1:11" s="133" customFormat="1" ht="6.75" customHeight="1">
      <c r="B1" s="60"/>
      <c r="C1" s="60"/>
      <c r="D1"/>
      <c r="E1" s="60"/>
    </row>
    <row r="2" spans="1:11">
      <c r="B2" s="20" t="str">
        <f>'Formularz oferty'!D5</f>
        <v>DFP.271.21.2024.KK</v>
      </c>
      <c r="C2" s="135"/>
      <c r="I2" s="21" t="s">
        <v>29</v>
      </c>
      <c r="J2" s="21"/>
      <c r="K2" s="21"/>
    </row>
    <row r="3" spans="1:11">
      <c r="E3" s="202"/>
      <c r="F3" s="202"/>
      <c r="G3" s="202"/>
      <c r="H3" s="228" t="s">
        <v>28</v>
      </c>
      <c r="I3" s="228"/>
    </row>
    <row r="5" spans="1:11">
      <c r="B5" s="6" t="s">
        <v>6</v>
      </c>
      <c r="C5" s="134">
        <v>2</v>
      </c>
      <c r="D5" s="23"/>
      <c r="E5" s="24" t="s">
        <v>8</v>
      </c>
      <c r="F5" s="24"/>
      <c r="G5" s="5"/>
      <c r="H5" s="133"/>
      <c r="I5" s="133"/>
    </row>
    <row r="6" spans="1:11">
      <c r="B6" s="6"/>
      <c r="C6" s="25"/>
      <c r="D6" s="23"/>
      <c r="E6" s="24"/>
      <c r="F6" s="24"/>
      <c r="G6" s="5"/>
      <c r="H6" s="133"/>
      <c r="I6" s="133"/>
    </row>
    <row r="7" spans="1:11">
      <c r="A7" s="6"/>
      <c r="C7" s="25"/>
      <c r="D7" s="23"/>
      <c r="E7" s="133"/>
      <c r="F7" s="133"/>
      <c r="G7" s="133"/>
      <c r="H7" s="133"/>
      <c r="I7" s="133"/>
    </row>
    <row r="8" spans="1:11">
      <c r="A8" s="26"/>
      <c r="B8" s="26"/>
      <c r="C8" s="27"/>
      <c r="D8" s="28"/>
      <c r="E8" s="71" t="s">
        <v>61</v>
      </c>
      <c r="F8" s="229">
        <f>SUM(I11:I16)</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2.75" customHeight="1">
      <c r="A11" s="42" t="s">
        <v>30</v>
      </c>
      <c r="B11" s="101" t="s">
        <v>91</v>
      </c>
      <c r="C11" s="102">
        <v>30</v>
      </c>
      <c r="D11" s="89" t="s">
        <v>90</v>
      </c>
      <c r="E11" s="33"/>
      <c r="F11" s="33"/>
      <c r="G11" s="33"/>
      <c r="H11" s="55"/>
      <c r="I11" s="34">
        <f>ROUND(ROUND(C11,2)*ROUND(H11,2),2)</f>
        <v>0</v>
      </c>
    </row>
    <row r="12" spans="1:11" s="32" customFormat="1" ht="48.75" customHeight="1">
      <c r="A12" s="42" t="s">
        <v>31</v>
      </c>
      <c r="B12" s="101" t="s">
        <v>92</v>
      </c>
      <c r="C12" s="103">
        <v>70</v>
      </c>
      <c r="D12" s="89" t="s">
        <v>90</v>
      </c>
      <c r="E12" s="61"/>
      <c r="F12" s="61"/>
      <c r="G12" s="61"/>
      <c r="H12" s="73"/>
      <c r="I12" s="34">
        <f>ROUND(ROUND(C12,2)*ROUND(H12,2),2)</f>
        <v>0</v>
      </c>
    </row>
    <row r="13" spans="1:11" s="32" customFormat="1" ht="45.75" customHeight="1">
      <c r="A13" s="42" t="s">
        <v>32</v>
      </c>
      <c r="B13" s="101" t="s">
        <v>93</v>
      </c>
      <c r="C13" s="103">
        <v>8</v>
      </c>
      <c r="D13" s="89" t="s">
        <v>90</v>
      </c>
      <c r="E13" s="61"/>
      <c r="F13" s="61"/>
      <c r="G13" s="61"/>
      <c r="H13" s="73"/>
      <c r="I13" s="34">
        <f>ROUND(ROUND(C13,2)*ROUND(H13,2),2)</f>
        <v>0</v>
      </c>
    </row>
    <row r="14" spans="1:11" s="32" customFormat="1" ht="51" customHeight="1">
      <c r="A14" s="42" t="s">
        <v>33</v>
      </c>
      <c r="B14" s="123" t="s">
        <v>94</v>
      </c>
      <c r="C14" s="124">
        <v>8</v>
      </c>
      <c r="D14" s="125" t="s">
        <v>90</v>
      </c>
      <c r="E14" s="121"/>
      <c r="F14" s="121"/>
      <c r="G14" s="121"/>
      <c r="H14" s="122"/>
      <c r="I14" s="34">
        <f t="shared" ref="I14:I16" si="0">ROUND(ROUND(C14,2)*ROUND(H14,2),2)</f>
        <v>0</v>
      </c>
    </row>
    <row r="15" spans="1:11" s="32" customFormat="1" ht="48.75" customHeight="1">
      <c r="A15" s="42" t="s">
        <v>34</v>
      </c>
      <c r="B15" s="123" t="s">
        <v>96</v>
      </c>
      <c r="C15" s="124">
        <v>20</v>
      </c>
      <c r="D15" s="125" t="s">
        <v>90</v>
      </c>
      <c r="E15" s="121"/>
      <c r="F15" s="121"/>
      <c r="G15" s="121"/>
      <c r="H15" s="122"/>
      <c r="I15" s="34">
        <f t="shared" si="0"/>
        <v>0</v>
      </c>
    </row>
    <row r="16" spans="1:11" s="32" customFormat="1" ht="39.75" customHeight="1">
      <c r="A16" s="42" t="s">
        <v>35</v>
      </c>
      <c r="B16" s="123" t="s">
        <v>95</v>
      </c>
      <c r="C16" s="124">
        <v>4</v>
      </c>
      <c r="D16" s="125" t="s">
        <v>90</v>
      </c>
      <c r="E16" s="121"/>
      <c r="F16" s="121"/>
      <c r="G16" s="121"/>
      <c r="H16" s="122"/>
      <c r="I16" s="34">
        <f t="shared" si="0"/>
        <v>0</v>
      </c>
    </row>
    <row r="17" spans="2:9" s="137" customFormat="1">
      <c r="B17" s="231" t="s">
        <v>60</v>
      </c>
      <c r="C17" s="231"/>
      <c r="D17" s="231"/>
      <c r="E17" s="231"/>
      <c r="F17" s="231"/>
      <c r="G17" s="231"/>
      <c r="H17" s="231"/>
      <c r="I17" s="231"/>
    </row>
    <row r="18" spans="2:9">
      <c r="B18" s="202"/>
      <c r="C18" s="202"/>
      <c r="D18" s="202"/>
      <c r="E18" s="202"/>
      <c r="F18" s="202"/>
      <c r="G18" s="202"/>
      <c r="H18" s="202"/>
      <c r="I18" s="202"/>
    </row>
  </sheetData>
  <mergeCells count="5">
    <mergeCell ref="E3:G3"/>
    <mergeCell ref="H3:I3"/>
    <mergeCell ref="F8:G8"/>
    <mergeCell ref="B17:I17"/>
    <mergeCell ref="B18:I18"/>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0" zoomScaleNormal="100" zoomScaleSheetLayoutView="100" zoomScalePageLayoutView="85" workbookViewId="0">
      <selection activeCell="A11" sqref="A11:D12"/>
    </sheetView>
  </sheetViews>
  <sheetFormatPr defaultColWidth="9.140625" defaultRowHeight="15"/>
  <cols>
    <col min="1" max="1" width="5.28515625" style="57" customWidth="1"/>
    <col min="2" max="2" width="78" style="57" customWidth="1"/>
    <col min="3" max="3" width="9.7109375" style="22" customWidth="1"/>
    <col min="4" max="4" width="10.7109375" style="59" customWidth="1"/>
    <col min="5" max="5" width="22.28515625" style="57" customWidth="1"/>
    <col min="6" max="6" width="21.42578125" style="57" customWidth="1"/>
    <col min="7" max="7" width="21.85546875" style="57" customWidth="1"/>
    <col min="8" max="8" width="18.28515625" style="57" customWidth="1"/>
    <col min="9" max="9" width="23" style="57" customWidth="1"/>
    <col min="10" max="11" width="14.28515625" style="57" customWidth="1"/>
    <col min="12" max="16384" width="9.140625" style="57"/>
  </cols>
  <sheetData>
    <row r="1" spans="1:11" s="56" customFormat="1" ht="16.5" customHeight="1">
      <c r="B1" s="60"/>
      <c r="C1" s="60"/>
      <c r="D1"/>
      <c r="E1" s="60"/>
    </row>
    <row r="2" spans="1:11">
      <c r="B2" s="20" t="str">
        <f>'Formularz oferty'!D5</f>
        <v>DFP.271.21.2024.KK</v>
      </c>
      <c r="C2" s="57"/>
      <c r="I2" s="21" t="s">
        <v>29</v>
      </c>
      <c r="J2" s="21"/>
      <c r="K2" s="21"/>
    </row>
    <row r="3" spans="1:11">
      <c r="E3" s="202"/>
      <c r="F3" s="202"/>
      <c r="G3" s="202"/>
      <c r="H3" s="228" t="s">
        <v>28</v>
      </c>
      <c r="I3" s="228"/>
    </row>
    <row r="5" spans="1:11">
      <c r="B5" s="6" t="s">
        <v>6</v>
      </c>
      <c r="C5" s="58">
        <v>3</v>
      </c>
      <c r="D5" s="23"/>
      <c r="E5" s="24" t="s">
        <v>8</v>
      </c>
      <c r="F5" s="24"/>
      <c r="G5" s="5"/>
      <c r="H5" s="56"/>
      <c r="I5" s="56"/>
    </row>
    <row r="6" spans="1:11">
      <c r="B6" s="6"/>
      <c r="C6" s="25"/>
      <c r="D6" s="23"/>
      <c r="E6" s="24"/>
      <c r="F6" s="24"/>
      <c r="G6" s="5"/>
      <c r="H6" s="56"/>
      <c r="I6" s="56"/>
    </row>
    <row r="7" spans="1:11">
      <c r="A7" s="6"/>
      <c r="C7" s="25"/>
      <c r="D7" s="23"/>
      <c r="E7" s="56"/>
      <c r="F7" s="56"/>
      <c r="G7" s="56"/>
      <c r="H7" s="56"/>
      <c r="I7" s="56"/>
    </row>
    <row r="8" spans="1:11">
      <c r="A8" s="26"/>
      <c r="B8" s="26"/>
      <c r="C8" s="27"/>
      <c r="D8" s="28"/>
      <c r="E8" s="71" t="s">
        <v>61</v>
      </c>
      <c r="F8" s="229">
        <f>SUM(I11:I12)</f>
        <v>0</v>
      </c>
      <c r="G8" s="230"/>
      <c r="H8" s="29"/>
      <c r="I8" s="29"/>
    </row>
    <row r="9" spans="1:11" ht="12.75" customHeight="1">
      <c r="A9" s="29"/>
      <c r="B9" s="26"/>
      <c r="C9" s="30"/>
      <c r="D9" s="31"/>
      <c r="E9" s="29"/>
      <c r="F9" s="29"/>
      <c r="G9" s="29"/>
      <c r="H9" s="29"/>
      <c r="I9" s="29"/>
    </row>
    <row r="10" spans="1:11" s="32" customFormat="1" ht="50.25" customHeight="1">
      <c r="A10" s="68" t="s">
        <v>15</v>
      </c>
      <c r="B10" s="68" t="s">
        <v>26</v>
      </c>
      <c r="C10" s="69" t="s">
        <v>16</v>
      </c>
      <c r="D10" s="70" t="s">
        <v>44</v>
      </c>
      <c r="E10" s="68" t="s">
        <v>43</v>
      </c>
      <c r="F10" s="68" t="s">
        <v>42</v>
      </c>
      <c r="G10" s="68" t="s">
        <v>27</v>
      </c>
      <c r="H10" s="68" t="s">
        <v>62</v>
      </c>
      <c r="I10" s="68" t="s">
        <v>63</v>
      </c>
    </row>
    <row r="11" spans="1:11" s="32" customFormat="1" ht="150">
      <c r="A11" s="40" t="s">
        <v>68</v>
      </c>
      <c r="B11" s="43" t="s">
        <v>97</v>
      </c>
      <c r="C11" s="35">
        <v>2000</v>
      </c>
      <c r="D11" s="54" t="s">
        <v>67</v>
      </c>
      <c r="E11" s="33"/>
      <c r="F11" s="33"/>
      <c r="G11" s="33"/>
      <c r="H11" s="55"/>
      <c r="I11" s="34">
        <f>ROUND(ROUND(C11,2)*ROUND(H11,2),2)</f>
        <v>0</v>
      </c>
    </row>
    <row r="12" spans="1:11" s="32" customFormat="1" ht="135">
      <c r="A12" s="97" t="s">
        <v>69</v>
      </c>
      <c r="B12" s="105" t="s">
        <v>98</v>
      </c>
      <c r="C12" s="106">
        <v>800</v>
      </c>
      <c r="D12" s="107" t="s">
        <v>90</v>
      </c>
      <c r="E12" s="90"/>
      <c r="F12" s="90"/>
      <c r="G12" s="90"/>
      <c r="H12" s="91"/>
      <c r="I12" s="34">
        <f t="shared" ref="I12" si="0">ROUND(ROUND(C12,2)*ROUND(H12,2),2)</f>
        <v>0</v>
      </c>
    </row>
    <row r="13" spans="1:11">
      <c r="B13" s="231" t="s">
        <v>60</v>
      </c>
      <c r="C13" s="231"/>
      <c r="D13" s="231"/>
      <c r="E13" s="231"/>
      <c r="F13" s="231"/>
      <c r="G13" s="231"/>
      <c r="H13" s="231"/>
      <c r="I13" s="231"/>
    </row>
  </sheetData>
  <mergeCells count="4">
    <mergeCell ref="E3:G3"/>
    <mergeCell ref="H3:I3"/>
    <mergeCell ref="F8:G8"/>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2" zoomScale="110" zoomScaleNormal="100" zoomScaleSheetLayoutView="110" zoomScalePageLayoutView="85" workbookViewId="0">
      <selection activeCell="B12" sqref="B12"/>
    </sheetView>
  </sheetViews>
  <sheetFormatPr defaultColWidth="9.140625" defaultRowHeight="15"/>
  <cols>
    <col min="1" max="1" width="5.28515625" style="117" customWidth="1"/>
    <col min="2" max="2" width="70.140625" style="117" customWidth="1"/>
    <col min="3" max="3" width="9.7109375" style="22" customWidth="1"/>
    <col min="4" max="4" width="10.7109375" style="119" customWidth="1"/>
    <col min="5" max="5" width="22.28515625" style="117" customWidth="1"/>
    <col min="6" max="6" width="21.42578125" style="117" customWidth="1"/>
    <col min="7" max="7" width="21.85546875" style="117" customWidth="1"/>
    <col min="8" max="8" width="18.28515625" style="117" customWidth="1"/>
    <col min="9" max="9" width="16.28515625" style="117" customWidth="1"/>
    <col min="10" max="11" width="14.28515625" style="117" customWidth="1"/>
    <col min="12" max="16384" width="9.140625" style="117"/>
  </cols>
  <sheetData>
    <row r="1" spans="1:11" s="116" customFormat="1" ht="6.75" customHeight="1">
      <c r="B1" s="60"/>
      <c r="C1" s="60"/>
      <c r="D1"/>
      <c r="E1" s="60"/>
    </row>
    <row r="2" spans="1:11">
      <c r="B2" s="20" t="str">
        <f>'Formularz oferty'!D5</f>
        <v>DFP.271.21.2024.KK</v>
      </c>
      <c r="C2" s="117"/>
      <c r="I2" s="21" t="s">
        <v>29</v>
      </c>
      <c r="J2" s="21"/>
      <c r="K2" s="21"/>
    </row>
    <row r="3" spans="1:11">
      <c r="E3" s="202"/>
      <c r="F3" s="202"/>
      <c r="G3" s="202"/>
      <c r="H3" s="228" t="s">
        <v>28</v>
      </c>
      <c r="I3" s="228"/>
    </row>
    <row r="5" spans="1:11">
      <c r="B5" s="6" t="s">
        <v>6</v>
      </c>
      <c r="C5" s="118">
        <v>4</v>
      </c>
      <c r="D5" s="23"/>
      <c r="E5" s="24" t="s">
        <v>8</v>
      </c>
      <c r="F5" s="24"/>
      <c r="G5" s="5"/>
      <c r="H5" s="116"/>
      <c r="I5" s="116"/>
    </row>
    <row r="6" spans="1:11">
      <c r="B6" s="6"/>
      <c r="C6" s="25"/>
      <c r="D6" s="23"/>
      <c r="E6" s="24"/>
      <c r="F6" s="24"/>
      <c r="G6" s="5"/>
      <c r="H6" s="116"/>
      <c r="I6" s="116"/>
    </row>
    <row r="7" spans="1:11">
      <c r="A7" s="6"/>
      <c r="C7" s="25"/>
      <c r="D7" s="23"/>
      <c r="E7" s="116"/>
      <c r="F7" s="116"/>
      <c r="G7" s="116"/>
      <c r="H7" s="116"/>
      <c r="I7" s="116"/>
    </row>
    <row r="8" spans="1:11">
      <c r="A8" s="26"/>
      <c r="B8" s="26"/>
      <c r="C8" s="27"/>
      <c r="D8" s="28"/>
      <c r="E8" s="71" t="s">
        <v>61</v>
      </c>
      <c r="F8" s="229">
        <f>SUM(I11:I15)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52.5" customHeight="1">
      <c r="A11" s="42">
        <v>1</v>
      </c>
      <c r="B11" s="101" t="s">
        <v>104</v>
      </c>
      <c r="C11" s="102">
        <v>50</v>
      </c>
      <c r="D11" s="89" t="s">
        <v>99</v>
      </c>
      <c r="E11" s="33"/>
      <c r="F11" s="33"/>
      <c r="G11" s="33"/>
      <c r="H11" s="55"/>
      <c r="I11" s="34">
        <f>ROUND(ROUND(C11,2)*ROUND(H11,2),2)</f>
        <v>0</v>
      </c>
    </row>
    <row r="12" spans="1:11" s="32" customFormat="1" ht="42.75" customHeight="1">
      <c r="A12" s="42">
        <v>2</v>
      </c>
      <c r="B12" s="101" t="s">
        <v>100</v>
      </c>
      <c r="C12" s="103">
        <v>30</v>
      </c>
      <c r="D12" s="89" t="s">
        <v>99</v>
      </c>
      <c r="E12" s="61"/>
      <c r="F12" s="61"/>
      <c r="G12" s="61"/>
      <c r="H12" s="73"/>
      <c r="I12" s="34">
        <f>ROUND(ROUND(C12,2)*ROUND(H12,2),2)</f>
        <v>0</v>
      </c>
    </row>
    <row r="13" spans="1:11" s="32" customFormat="1" ht="24.75" customHeight="1">
      <c r="A13" s="42">
        <v>3</v>
      </c>
      <c r="B13" s="101" t="s">
        <v>101</v>
      </c>
      <c r="C13" s="103">
        <v>2</v>
      </c>
      <c r="D13" s="89" t="s">
        <v>99</v>
      </c>
      <c r="E13" s="61"/>
      <c r="F13" s="61"/>
      <c r="G13" s="61"/>
      <c r="H13" s="73"/>
      <c r="I13" s="34">
        <f>ROUND(ROUND(C13,2)*ROUND(H13,2),2)</f>
        <v>0</v>
      </c>
    </row>
    <row r="14" spans="1:11" s="32" customFormat="1" ht="106.5" customHeight="1">
      <c r="A14" s="42">
        <v>4</v>
      </c>
      <c r="B14" s="123" t="s">
        <v>102</v>
      </c>
      <c r="C14" s="124">
        <v>160</v>
      </c>
      <c r="D14" s="125" t="s">
        <v>99</v>
      </c>
      <c r="E14" s="121"/>
      <c r="F14" s="121"/>
      <c r="G14" s="121"/>
      <c r="H14" s="122"/>
      <c r="I14" s="34">
        <f t="shared" ref="I14:I15" si="0">ROUND(ROUND(C14,2)*ROUND(H14,2),2)</f>
        <v>0</v>
      </c>
    </row>
    <row r="15" spans="1:11" s="32" customFormat="1" ht="51" customHeight="1">
      <c r="A15" s="42">
        <v>5</v>
      </c>
      <c r="B15" s="123" t="s">
        <v>103</v>
      </c>
      <c r="C15" s="124">
        <v>5</v>
      </c>
      <c r="D15" s="125" t="s">
        <v>99</v>
      </c>
      <c r="E15" s="121"/>
      <c r="F15" s="121"/>
      <c r="G15" s="121"/>
      <c r="H15" s="122"/>
      <c r="I15" s="34">
        <f t="shared" si="0"/>
        <v>0</v>
      </c>
    </row>
    <row r="16" spans="1:11" s="120" customFormat="1">
      <c r="B16" s="231" t="s">
        <v>60</v>
      </c>
      <c r="C16" s="231"/>
      <c r="D16" s="231"/>
      <c r="E16" s="231"/>
      <c r="F16" s="231"/>
      <c r="G16" s="231"/>
      <c r="H16" s="231"/>
      <c r="I16" s="231"/>
    </row>
    <row r="17" spans="2:9">
      <c r="B17" s="202"/>
      <c r="C17" s="202"/>
      <c r="D17" s="202"/>
      <c r="E17" s="202"/>
      <c r="F17" s="202"/>
      <c r="G17" s="202"/>
      <c r="H17" s="202"/>
      <c r="I17" s="202"/>
    </row>
  </sheetData>
  <mergeCells count="5">
    <mergeCell ref="E3:G3"/>
    <mergeCell ref="H3:I3"/>
    <mergeCell ref="F8:G8"/>
    <mergeCell ref="B16:I16"/>
    <mergeCell ref="B17:I17"/>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
  <sheetViews>
    <sheetView showGridLines="0" view="pageBreakPreview" topLeftCell="A3" zoomScale="110" zoomScaleNormal="100" zoomScaleSheetLayoutView="110" zoomScalePageLayoutView="85" workbookViewId="0">
      <selection activeCell="B21" sqref="B21"/>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7"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02"/>
      <c r="F3" s="202"/>
      <c r="G3" s="202"/>
      <c r="H3" s="228" t="s">
        <v>28</v>
      </c>
      <c r="I3" s="228"/>
    </row>
    <row r="4" spans="1:11" ht="6.75" customHeight="1"/>
    <row r="5" spans="1:11">
      <c r="B5" s="6" t="s">
        <v>6</v>
      </c>
      <c r="C5" s="64">
        <v>5</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15.5" customHeight="1">
      <c r="A11" s="42" t="s">
        <v>30</v>
      </c>
      <c r="B11" s="74" t="s">
        <v>212</v>
      </c>
      <c r="C11" s="75">
        <v>200</v>
      </c>
      <c r="D11" s="76" t="s">
        <v>67</v>
      </c>
      <c r="E11" s="33"/>
      <c r="F11" s="33"/>
      <c r="G11" s="33"/>
      <c r="H11" s="55"/>
      <c r="I11" s="34">
        <f>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view="pageBreakPreview" zoomScale="110" zoomScaleNormal="100" zoomScaleSheetLayoutView="110" zoomScalePageLayoutView="85" workbookViewId="0">
      <selection activeCell="A14" sqref="A14:D14"/>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6.425781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02"/>
      <c r="F3" s="202"/>
      <c r="G3" s="202"/>
      <c r="H3" s="228" t="s">
        <v>28</v>
      </c>
      <c r="I3" s="228"/>
    </row>
    <row r="4" spans="1:11" ht="6.75" customHeight="1"/>
    <row r="5" spans="1:11">
      <c r="B5" s="6" t="s">
        <v>6</v>
      </c>
      <c r="C5" s="64">
        <v>6</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SUM(I11:I12)+I14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8" customHeight="1">
      <c r="A11" s="42" t="s">
        <v>68</v>
      </c>
      <c r="B11" s="74" t="s">
        <v>105</v>
      </c>
      <c r="C11" s="75">
        <v>10000</v>
      </c>
      <c r="D11" s="76" t="s">
        <v>67</v>
      </c>
      <c r="E11" s="33"/>
      <c r="F11" s="33"/>
      <c r="G11" s="33"/>
      <c r="H11" s="155">
        <v>0</v>
      </c>
      <c r="I11" s="34">
        <f>ROUND(ROUND(C11,2)*ROUND(H11,2),2)</f>
        <v>0</v>
      </c>
    </row>
    <row r="12" spans="1:11" s="32" customFormat="1" ht="46.5" customHeight="1">
      <c r="A12" s="42" t="s">
        <v>69</v>
      </c>
      <c r="B12" s="74" t="s">
        <v>106</v>
      </c>
      <c r="C12" s="75">
        <v>20</v>
      </c>
      <c r="D12" s="76" t="s">
        <v>67</v>
      </c>
      <c r="E12" s="61"/>
      <c r="F12" s="61"/>
      <c r="G12" s="61"/>
      <c r="H12" s="156">
        <v>0</v>
      </c>
      <c r="I12" s="34">
        <f t="shared" ref="I12" si="0">ROUND(ROUND(C12,2)*ROUND(H12,2),2)</f>
        <v>0</v>
      </c>
    </row>
    <row r="13" spans="1:11" s="32" customFormat="1" ht="46.5" customHeight="1">
      <c r="A13" s="144" t="s">
        <v>15</v>
      </c>
      <c r="B13" s="147" t="s">
        <v>107</v>
      </c>
      <c r="C13" s="148" t="s">
        <v>108</v>
      </c>
      <c r="D13" s="148" t="s">
        <v>109</v>
      </c>
      <c r="E13" s="149" t="s">
        <v>110</v>
      </c>
      <c r="F13" s="149" t="s">
        <v>42</v>
      </c>
      <c r="G13" s="149" t="s">
        <v>27</v>
      </c>
      <c r="H13" s="150" t="s">
        <v>111</v>
      </c>
      <c r="I13" s="150" t="s">
        <v>112</v>
      </c>
    </row>
    <row r="14" spans="1:11" s="32" customFormat="1" ht="42.75" customHeight="1">
      <c r="A14" s="154" t="s">
        <v>32</v>
      </c>
      <c r="B14" s="151" t="s">
        <v>114</v>
      </c>
      <c r="C14" s="152">
        <v>24</v>
      </c>
      <c r="D14" s="153" t="s">
        <v>113</v>
      </c>
      <c r="E14" s="145"/>
      <c r="F14" s="145"/>
      <c r="G14" s="145"/>
      <c r="H14" s="146">
        <v>0</v>
      </c>
      <c r="I14" s="146">
        <f>ROUND(ROUND(C14,2)*ROUND(H14,2),2)</f>
        <v>0</v>
      </c>
    </row>
    <row r="15" spans="1:11" s="32" customFormat="1" ht="16.5" customHeight="1">
      <c r="A15" s="126"/>
      <c r="B15" s="138"/>
      <c r="C15" s="139"/>
      <c r="D15" s="140"/>
      <c r="E15" s="141"/>
      <c r="F15" s="141"/>
      <c r="G15" s="141"/>
      <c r="H15" s="142"/>
      <c r="I15" s="143"/>
    </row>
    <row r="16" spans="1:11" s="32" customFormat="1" ht="46.5" customHeight="1">
      <c r="A16" s="126"/>
      <c r="B16" s="149" t="s">
        <v>115</v>
      </c>
      <c r="C16" s="157" t="s">
        <v>116</v>
      </c>
      <c r="D16" s="158" t="s">
        <v>109</v>
      </c>
      <c r="E16" s="232" t="s">
        <v>117</v>
      </c>
      <c r="F16" s="233"/>
      <c r="G16" s="234"/>
      <c r="H16" s="157" t="s">
        <v>118</v>
      </c>
      <c r="I16" s="159" t="s">
        <v>119</v>
      </c>
    </row>
    <row r="17" spans="1:9" s="32" customFormat="1" ht="33" customHeight="1">
      <c r="A17" s="126"/>
      <c r="B17" s="151" t="s">
        <v>121</v>
      </c>
      <c r="C17" s="160">
        <v>5840</v>
      </c>
      <c r="D17" s="161" t="s">
        <v>120</v>
      </c>
      <c r="E17" s="235">
        <v>0.71</v>
      </c>
      <c r="F17" s="236"/>
      <c r="G17" s="236"/>
      <c r="H17" s="162"/>
      <c r="I17" s="163">
        <f>(C17*E17*H17)/1000</f>
        <v>0</v>
      </c>
    </row>
    <row r="18" spans="1:9" s="32" customFormat="1" ht="12.75" customHeight="1">
      <c r="A18" s="126"/>
      <c r="B18" s="138"/>
      <c r="C18" s="139"/>
      <c r="D18" s="140"/>
      <c r="E18" s="141"/>
      <c r="F18" s="141"/>
      <c r="G18" s="141"/>
      <c r="H18" s="142"/>
      <c r="I18" s="143"/>
    </row>
    <row r="19" spans="1:9">
      <c r="B19" s="231" t="s">
        <v>60</v>
      </c>
      <c r="C19" s="231"/>
      <c r="D19" s="231"/>
      <c r="E19" s="231"/>
      <c r="F19" s="231"/>
      <c r="G19" s="231"/>
      <c r="H19" s="231"/>
      <c r="I19" s="231"/>
    </row>
  </sheetData>
  <mergeCells count="6">
    <mergeCell ref="E3:G3"/>
    <mergeCell ref="H3:I3"/>
    <mergeCell ref="F8:G8"/>
    <mergeCell ref="B19:I19"/>
    <mergeCell ref="E16:G16"/>
    <mergeCell ref="E17:G17"/>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4" zoomScale="110" zoomScaleNormal="100" zoomScaleSheetLayoutView="110" zoomScalePageLayoutView="85" workbookViewId="0">
      <selection activeCell="A11" sqref="A11:D12"/>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7" style="63" customWidth="1"/>
    <col min="9" max="9" width="19.285156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02"/>
      <c r="F3" s="202"/>
      <c r="G3" s="202"/>
      <c r="H3" s="228" t="s">
        <v>28</v>
      </c>
      <c r="I3" s="228"/>
    </row>
    <row r="4" spans="1:11" ht="6.75" customHeight="1"/>
    <row r="5" spans="1:11">
      <c r="B5" s="6" t="s">
        <v>6</v>
      </c>
      <c r="C5" s="64">
        <v>7</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SUM(I11:I12)</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2.5" customHeight="1">
      <c r="A11" s="42" t="s">
        <v>30</v>
      </c>
      <c r="B11" s="92" t="s">
        <v>123</v>
      </c>
      <c r="C11" s="108">
        <v>3000</v>
      </c>
      <c r="D11" s="93" t="s">
        <v>67</v>
      </c>
      <c r="E11" s="109"/>
      <c r="F11" s="109"/>
      <c r="G11" s="109"/>
      <c r="H11" s="109"/>
      <c r="I11" s="34">
        <f t="shared" ref="I11:I12" si="0">ROUND(ROUND(C11,2)*ROUND(H11,2),2)</f>
        <v>0</v>
      </c>
    </row>
    <row r="12" spans="1:11" s="32" customFormat="1" ht="83.25" customHeight="1">
      <c r="A12" s="42" t="s">
        <v>69</v>
      </c>
      <c r="B12" s="92" t="s">
        <v>124</v>
      </c>
      <c r="C12" s="108">
        <v>1800</v>
      </c>
      <c r="D12" s="93" t="s">
        <v>67</v>
      </c>
      <c r="E12" s="109"/>
      <c r="F12" s="109"/>
      <c r="G12" s="109"/>
      <c r="H12" s="109"/>
      <c r="I12" s="34">
        <f t="shared" si="0"/>
        <v>0</v>
      </c>
    </row>
    <row r="13" spans="1:11">
      <c r="B13" s="231" t="s">
        <v>60</v>
      </c>
      <c r="C13" s="231"/>
      <c r="D13" s="231"/>
      <c r="E13" s="231"/>
      <c r="F13" s="231"/>
      <c r="G13" s="231"/>
      <c r="H13" s="231"/>
      <c r="I13" s="231"/>
    </row>
  </sheetData>
  <mergeCells count="4">
    <mergeCell ref="E3:G3"/>
    <mergeCell ref="H3:I3"/>
    <mergeCell ref="F8:G8"/>
    <mergeCell ref="B13:I13"/>
  </mergeCells>
  <printOptions horizontalCentered="1"/>
  <pageMargins left="0.19685039370078741" right="0.19685039370078741" top="1.3779527559055118" bottom="0.98425196850393704" header="0.51181102362204722" footer="0.51181102362204722"/>
  <pageSetup paperSize="9" scale="71"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35</vt:i4>
      </vt:variant>
      <vt:variant>
        <vt:lpstr>Zakresy nazwane</vt:lpstr>
      </vt:variant>
      <vt:variant>
        <vt:i4>35</vt:i4>
      </vt:variant>
    </vt:vector>
  </HeadingPairs>
  <TitlesOfParts>
    <vt:vector size="70" baseType="lpstr">
      <vt:lpstr>INFORMACJE OGÓLNE</vt: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(13)</vt:lpstr>
      <vt:lpstr>'część (1)'!Obszar_wydruku</vt:lpstr>
      <vt:lpstr>'część (10)'!Obszar_wydruku</vt:lpstr>
      <vt:lpstr>'część (11)'!Obszar_wydruku</vt:lpstr>
      <vt:lpstr>'część (12)'!Obszar_wydruku</vt:lpstr>
      <vt:lpstr>'część (13)'!Obszar_wydruku</vt:lpstr>
      <vt:lpstr>'część (13.)'!Obszar_wydruku</vt:lpstr>
      <vt:lpstr>'część (14)'!Obszar_wydruku</vt:lpstr>
      <vt:lpstr>'część (15)'!Obszar_wydruku</vt:lpstr>
      <vt:lpstr>'część (16)'!Obszar_wydruku</vt:lpstr>
      <vt:lpstr>'część (17)'!Obszar_wydruku</vt:lpstr>
      <vt:lpstr>'część (18)'!Obszar_wydruku</vt:lpstr>
      <vt:lpstr>'część (19)'!Obszar_wydruku</vt:lpstr>
      <vt:lpstr>'część (2)'!Obszar_wydruku</vt:lpstr>
      <vt:lpstr>'część (20)'!Obszar_wydruku</vt:lpstr>
      <vt:lpstr>'część (21)'!Obszar_wydruku</vt:lpstr>
      <vt:lpstr>'część (22)'!Obszar_wydruku</vt:lpstr>
      <vt:lpstr>'część (23)'!Obszar_wydruku</vt:lpstr>
      <vt:lpstr>'część (24)'!Obszar_wydruku</vt:lpstr>
      <vt:lpstr>'część (25)'!Obszar_wydruku</vt:lpstr>
      <vt:lpstr>'część (26)'!Obszar_wydruku</vt:lpstr>
      <vt:lpstr>'część (27)'!Obszar_wydruku</vt:lpstr>
      <vt:lpstr>'część (28)'!Obszar_wydruku</vt:lpstr>
      <vt:lpstr>'część (29)'!Obszar_wydruku</vt:lpstr>
      <vt:lpstr>'część (3)'!Obszar_wydruku</vt:lpstr>
      <vt:lpstr>'część (30)'!Obszar_wydruku</vt:lpstr>
      <vt:lpstr>'część (31)'!Obszar_wydruku</vt:lpstr>
      <vt:lpstr>'część (32)'!Obszar_wydruku</vt:lpstr>
      <vt:lpstr>'część (4)'!Obszar_wydruku</vt:lpstr>
      <vt:lpstr>'część (5)'!Obszar_wydruku</vt:lpstr>
      <vt:lpstr>'część (6)'!Obszar_wydruku</vt:lpstr>
      <vt:lpstr>'część (7)'!Obszar_wydruku</vt:lpstr>
      <vt:lpstr>'część (8)'!Obszar_wydruku</vt:lpstr>
      <vt:lpstr>'część (9)'!Obszar_wydruku</vt:lpstr>
      <vt:lpstr>'Formularz oferty'!Obszar_wydruku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Użytkownik systemu Windows</cp:lastModifiedBy>
  <cp:lastPrinted>2024-03-22T11:07:01Z</cp:lastPrinted>
  <dcterms:created xsi:type="dcterms:W3CDTF">2003-05-16T10:10:29Z</dcterms:created>
  <dcterms:modified xsi:type="dcterms:W3CDTF">2024-04-25T12:03:18Z</dcterms:modified>
</cp:coreProperties>
</file>