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2"/>
  </bookViews>
  <sheets>
    <sheet name="tabela do szacowania 2023" sheetId="1" r:id="rId1"/>
    <sheet name="nie" sheetId="2" r:id="rId2"/>
    <sheet name="Załącznik 2 do zapytania (2)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Małgorzata Głowacka</author>
  </authors>
  <commentList>
    <comment ref="L5" authorId="0">
      <text>
        <r>
          <rPr>
            <b/>
            <sz val="9"/>
            <rFont val="Tahoma"/>
            <family val="2"/>
          </rPr>
          <t>Małgorzata Głowacka:</t>
        </r>
        <r>
          <rPr>
            <sz val="9"/>
            <rFont val="Tahoma"/>
            <family val="2"/>
          </rPr>
          <t xml:space="preserve">
niebieski</t>
        </r>
      </text>
    </comment>
    <comment ref="O140" authorId="0">
      <text>
        <r>
          <rPr>
            <b/>
            <sz val="9"/>
            <rFont val="Tahoma"/>
            <family val="2"/>
          </rPr>
          <t>Małgorzata Głowacka:</t>
        </r>
        <r>
          <rPr>
            <sz val="9"/>
            <rFont val="Tahoma"/>
            <family val="2"/>
          </rPr>
          <t xml:space="preserve">
niebieski</t>
        </r>
      </text>
    </comment>
    <comment ref="P4" authorId="0">
      <text>
        <r>
          <rPr>
            <b/>
            <sz val="9"/>
            <rFont val="Tahoma"/>
            <family val="2"/>
          </rPr>
          <t>Małgorzata Głowacka:</t>
        </r>
        <r>
          <rPr>
            <sz val="9"/>
            <rFont val="Tahoma"/>
            <family val="2"/>
          </rPr>
          <t xml:space="preserve">
czarne</t>
        </r>
      </text>
    </comment>
    <comment ref="P5" authorId="0">
      <text>
        <r>
          <rPr>
            <b/>
            <sz val="9"/>
            <rFont val="Tahoma"/>
            <family val="2"/>
          </rPr>
          <t>Małgorzata Głowacka:</t>
        </r>
        <r>
          <rPr>
            <sz val="9"/>
            <rFont val="Tahoma"/>
            <family val="2"/>
          </rPr>
          <t xml:space="preserve">
czerwone</t>
        </r>
      </text>
    </comment>
    <comment ref="V4" authorId="0">
      <text>
        <r>
          <rPr>
            <b/>
            <sz val="9"/>
            <rFont val="Tahoma"/>
            <family val="2"/>
          </rPr>
          <t>Małgorzata Głowacka:</t>
        </r>
        <r>
          <rPr>
            <sz val="9"/>
            <rFont val="Tahoma"/>
            <family val="2"/>
          </rPr>
          <t xml:space="preserve">
niebieski</t>
        </r>
      </text>
    </comment>
    <comment ref="V5" authorId="0">
      <text>
        <r>
          <rPr>
            <b/>
            <sz val="9"/>
            <rFont val="Tahoma"/>
            <family val="2"/>
          </rPr>
          <t>Małgorzata Głowacka:</t>
        </r>
        <r>
          <rPr>
            <sz val="9"/>
            <rFont val="Tahoma"/>
            <family val="2"/>
          </rPr>
          <t xml:space="preserve">
niebieski</t>
        </r>
      </text>
    </comment>
    <comment ref="V6" authorId="0">
      <text>
        <r>
          <rPr>
            <b/>
            <sz val="9"/>
            <rFont val="Tahoma"/>
            <family val="2"/>
          </rPr>
          <t>Małgorzata Głowacka:</t>
        </r>
        <r>
          <rPr>
            <sz val="9"/>
            <rFont val="Tahoma"/>
            <family val="2"/>
          </rPr>
          <t xml:space="preserve">
niebieski</t>
        </r>
      </text>
    </comment>
  </commentList>
</comments>
</file>

<file path=xl/sharedStrings.xml><?xml version="1.0" encoding="utf-8"?>
<sst xmlns="http://schemas.openxmlformats.org/spreadsheetml/2006/main" count="1716" uniqueCount="496">
  <si>
    <t>LP</t>
  </si>
  <si>
    <t>BLOK NOTATNIKOWY BANTEX BUDGET A4 KRATKA 100 KARTEK</t>
  </si>
  <si>
    <t xml:space="preserve">DESKA Z KLIPEM A4 IDEST NIEBIESKA </t>
  </si>
  <si>
    <t>DRUK KSIĘGA KONTOWA WA PU/K-193</t>
  </si>
  <si>
    <t>DRUK POLECENIE PRZELEWU/WPŁATA GOTÓWKOWA PODATKI 2SKŁ A6 MIP /471-5/</t>
  </si>
  <si>
    <t>DRUK KARTA DROGOWA A5 /704/ SM101 PAPIRUS</t>
  </si>
  <si>
    <t>DRUK KP 3-SKŁADKA A6 PAPIRUS /404/ PAPIRUS</t>
  </si>
  <si>
    <t>DRUK ROZLICZENIE ZALICZKI A6 /709/ PAPIRUS</t>
  </si>
  <si>
    <t>DRUK ZW A5 SAMOKOPIUJĄCY</t>
  </si>
  <si>
    <t>DZIENNIK KORESPONDENCYJNY A4/192K BARBARA CZARNY</t>
  </si>
  <si>
    <t>KALKULATOR CITIZEN SDC-888XBK (BLACK)</t>
  </si>
  <si>
    <t>KLEJ W TUBIE MAGIC 45G</t>
  </si>
  <si>
    <t xml:space="preserve">KLIP BIUROWY METAL 15MM/12SZT IDEST </t>
  </si>
  <si>
    <t>KLIP BIUROWY METAL 19MM/12SZT IDEST</t>
  </si>
  <si>
    <t xml:space="preserve">KLIP BIUROWY METAL 25MM/12SZT IDEST </t>
  </si>
  <si>
    <t xml:space="preserve">KLIP BIUROWY METAL 32MM/12SZT IDEST </t>
  </si>
  <si>
    <t>KLIP BIUROWY METAL 41MM/12SZT IDEST</t>
  </si>
  <si>
    <t>KLIP BIUROWY METAL 51MM/12SZT IDEST</t>
  </si>
  <si>
    <t>KOPERTA KW160 GŁADKI KREM</t>
  </si>
  <si>
    <t>KOPERTA BIAŁA SK DL/50SZT FOLIA WZ</t>
  </si>
  <si>
    <t>KOPERTA BIAŁA HK C5/50SZT FOLIA WZ IDEST</t>
  </si>
  <si>
    <t>KOPERTA BIAŁA HK C4/50SZT FOLIA WZ</t>
  </si>
  <si>
    <t>KOPERTA BIAŁA HK B4/50SZT FOLIA WZ</t>
  </si>
  <si>
    <t>KOPERTA BIAŁA POWIETRZNA 120X175 11/A AIR PRO BS</t>
  </si>
  <si>
    <t xml:space="preserve">KOPERTA BIAŁA POWIETRZNA 170X225 13/C </t>
  </si>
  <si>
    <t>KOPERTA BIAŁA POWIETRZNA 140X225 12/B AIR PRO BS</t>
  </si>
  <si>
    <t>KOPERTA BIAŁA POWIETRZNA 200X175 CD AIR PRO BS</t>
  </si>
  <si>
    <t xml:space="preserve">KOPERTA BIAŁA POWIETRZNA 250X350 17/G  </t>
  </si>
  <si>
    <t xml:space="preserve">KOPERTA BIAŁA POWIETRZNA 290X370 18/H </t>
  </si>
  <si>
    <t xml:space="preserve">KOPERTA BIAŁA POWIETRZNA 370X470 20/K  </t>
  </si>
  <si>
    <t xml:space="preserve">KOPERTA BIAŁA POWIETRZNA 320X455 19/I </t>
  </si>
  <si>
    <t>KOREKTOR W PŁYNIE LACO 20ML OLEJOWY K700</t>
  </si>
  <si>
    <t>OKŁADKI FOLIA ARGO DO BINDOWANIA A4 0,15 BEZBARWNY "PRESTIGE" / 100SZT</t>
  </si>
  <si>
    <t>OŁÓWEK STAEDTLER NORIS 2B BEZ GUMKI S 120-2B</t>
  </si>
  <si>
    <t>PAPIER KSERO A3/80G REY COPY 500 ARKUSZY</t>
  </si>
  <si>
    <t>PAPIER MAESTRO COLOR A3/500 80G SZARY /GR21/</t>
  </si>
  <si>
    <t>PAPIER KSERO A4/250 160G COLOR LASER / POL EFFECT 168 CIE</t>
  </si>
  <si>
    <t>PŁYTA OMEGA FREESTYLE CD-R 700MB 52X CAKE* 10SZT</t>
  </si>
  <si>
    <t>OMEGA FREESTYLE CD-R 700MB 52X SLIM 1 SZT</t>
  </si>
  <si>
    <t>PŁYTA CD-RW OMEGA FREESTYLE 700MB 12X CAKE 10SZT.</t>
  </si>
  <si>
    <t>PŁYTA DVD+R VERBATIM 4,7GB 16X SLIM CASE 1SZT</t>
  </si>
  <si>
    <t>ROLKA TERMICZNA 57MMX25M 1SZT EMERSON /RT5725-10SZT/</t>
  </si>
  <si>
    <t>ROLKA TERMICZNA 80MMX30M 1SZT EMERSON /RT8030-10SZT/</t>
  </si>
  <si>
    <t>SKOROSZYT PLAST PCV A4 ZAWIESZANY NIEBIESKI BIURFOL /ST-02-03/</t>
  </si>
  <si>
    <t>SKOROSZYT PLAST PCV A4 ZAWIESZANY ŻÓŁTY BIURFOL /ST-02-04/</t>
  </si>
  <si>
    <t>SKOROSZYT PLAST PCV A4 ZAWIESZANY CZARNY BIURFOL ST-02-05</t>
  </si>
  <si>
    <t>SKOROSZYT PLAST PCV A4 ZAWIESZANY CZERWONY BIURFOL /ST-02-01/</t>
  </si>
  <si>
    <t>SKOROSZYT ZAWIESZKOWY 1/2 A-4 BARBARA 250G</t>
  </si>
  <si>
    <t>SPINACZ TRÓJKĄTNY T31/100SZT GRAND  110-1387</t>
  </si>
  <si>
    <t>SPINACZ OKRĄGŁY R33/100SZT GRAND  110-1382</t>
  </si>
  <si>
    <t xml:space="preserve">SPINACZE YANDA R50 </t>
  </si>
  <si>
    <t>SPINACZE KRZYŻOWE GRAND NR 2 41MM 50SZT /110-1137/</t>
  </si>
  <si>
    <t xml:space="preserve">TAŚMA KLEJACA SP 19MMX33M 50MIC PODAJNIK INVISIBLE IDEST </t>
  </si>
  <si>
    <t>TAŚMA DWUSTRONNA PIANKOWA PAKART 50X5</t>
  </si>
  <si>
    <t>TECZKA Z GUMKĄ KARTONOWA BIAŁA 250G BARBARA</t>
  </si>
  <si>
    <t>TECZKA DO PODPISU BARBARA 20 PRZEKŁADEK OKIENKO BORDO</t>
  </si>
  <si>
    <t>TECZKA SKRZYDŁOWA Z RZEPEM VAUPE CZARNA /311/02</t>
  </si>
  <si>
    <t>TECZKA PLASTIKOWA WIĄZANA NIEBIESKA  PCV TW-01-03</t>
  </si>
  <si>
    <t>TECZKA WIĄZANA A4 BIGO BIAŁA</t>
  </si>
  <si>
    <t>TEMPERÓWKA KAMET POJEDYŃCZA KOSTKA METALOWA</t>
  </si>
  <si>
    <t>TORBA REKLAMOWA RESPOL PAPIEROWA</t>
  </si>
  <si>
    <t>BRULION A4/288K KR INTERDRUK</t>
  </si>
  <si>
    <t xml:space="preserve">ZESZYT INTERDRUK A5 KRATKA 96 KARTEK </t>
  </si>
  <si>
    <t>ZSZYWACZ SAX140 DO 45K SREBRNY</t>
  </si>
  <si>
    <t>ZSZYWACZ LEITZ 5560 NEXXT DŁUGORAMIENNY CZARNY 55600095</t>
  </si>
  <si>
    <t>J.M.</t>
  </si>
  <si>
    <t>szt.</t>
  </si>
  <si>
    <t>bloczek</t>
  </si>
  <si>
    <t>op.</t>
  </si>
  <si>
    <t>ryza</t>
  </si>
  <si>
    <t xml:space="preserve">KARTECZKI SAMOPRZYLEPNE IDEST 75X75 100K. </t>
  </si>
  <si>
    <t xml:space="preserve">DŁUGOPIS ŻELOWY  </t>
  </si>
  <si>
    <t xml:space="preserve">CIENKOPIS RYSTOR </t>
  </si>
  <si>
    <t xml:space="preserve">DŁUGOPIS BIC ORANGE </t>
  </si>
  <si>
    <t xml:space="preserve">DZIURKACZ SAX 518 CZARNY 40K </t>
  </si>
  <si>
    <t xml:space="preserve">ETYKIETY DO SEGREGATORÓW ESSELTE A4/75 WSUWANE /10SZT </t>
  </si>
  <si>
    <t xml:space="preserve">DRUK WNIOSEK O ZALICZKĘ A6 PAPIRUS 706 </t>
  </si>
  <si>
    <t xml:space="preserve">ETYKIETA UNIWERSALNA 210X148/100ARK BIAŁA IDEST </t>
  </si>
  <si>
    <t>ETYKIETY 210x297 AVERY ZWECKFORM ECONOMY 100 ARK.</t>
  </si>
  <si>
    <t xml:space="preserve">GUMKA RECEPTURKA PUDEŁKO 50G MIX/KOL IDEST </t>
  </si>
  <si>
    <t xml:space="preserve">FOLIOPIS RYSTOR S FS4 0,4MM CZARNY </t>
  </si>
  <si>
    <t xml:space="preserve">GUMKA STAEDTLER RASOPLAST COMBI </t>
  </si>
  <si>
    <t>Terminarz książkowy Mecenas A4 T-253K Michalczyk i Prokop</t>
  </si>
  <si>
    <t xml:space="preserve">ZSZYWACZ SAX 49 CZARNY </t>
  </si>
  <si>
    <t xml:space="preserve">BRULION A4/96K KR SZYTY </t>
  </si>
  <si>
    <t xml:space="preserve">ZAKREŚLACZ KAMET ORION ETUI 6 KOLORÓW </t>
  </si>
  <si>
    <t>DŁUGOPIS KULKOWY</t>
  </si>
  <si>
    <t xml:space="preserve">MARKER PERMANENT UNI 320 F K.OKRĄGŁA CZARNY </t>
  </si>
  <si>
    <t xml:space="preserve">FOLIOPIS RYSTOR F FF6 0,6MM CZARNY </t>
  </si>
  <si>
    <t xml:space="preserve">IDENTYFIKATOR Z KLIPEM </t>
  </si>
  <si>
    <t>HOLDER Z TAŚMĄ ARGO NIEBIESKI/CZARNY</t>
  </si>
  <si>
    <t xml:space="preserve">KLEJ W PŁYNIE PRITT UNIWERSALNY 40G </t>
  </si>
  <si>
    <t xml:space="preserve">KLEJ W SZTYFCIE PRITT 10G </t>
  </si>
  <si>
    <t>KLEJ BIC FIX STRONG 3G</t>
  </si>
  <si>
    <t xml:space="preserve">KOŁONOTATNIK OXFORD ACTIVEBOOK A5+80K KRATKA </t>
  </si>
  <si>
    <t xml:space="preserve">KOREKTOR W TAŚMIE TOMA 5MMX8M </t>
  </si>
  <si>
    <t xml:space="preserve">KOREKTOR W PIÓRZE TOMA 10ML </t>
  </si>
  <si>
    <t xml:space="preserve">NÓŻ DO PAPIERU 18MM NA ZAWIESZCE IDEST </t>
  </si>
  <si>
    <t xml:space="preserve">KOSZULKA DONAU A4/10SZT. Z KLAPKĄ 100MIC </t>
  </si>
  <si>
    <t>KOSZULKI POSZERZANE LEITZ 4757</t>
  </si>
  <si>
    <t xml:space="preserve">OKŁADKI DELTA ARGO KARTONOWE DO BINDOWANIA A4 SKÓROPODOBNE NIEBIESKI / 100SZT Idest </t>
  </si>
  <si>
    <t xml:space="preserve">ROZSZYWACZ EAGLE ALFA R5026B MIX KOL Z BLOKADĄ   </t>
  </si>
  <si>
    <t xml:space="preserve">SEGREGATOR VAUPE FCK A4 40MM 2 RINGI CZERWONY </t>
  </si>
  <si>
    <t xml:space="preserve">PÓŁKA NA DOKUMENTY EUROPOST ESSELTE EKO DYMNA </t>
  </si>
  <si>
    <t xml:space="preserve">TAŚMA KLEJĄCA SP 19MMX33M 40MIC PRZEZROCZYSTA IDEST   </t>
  </si>
  <si>
    <t xml:space="preserve">TAŚMA DWUSTRONNA 50MMX25M 2-STR GRAND   </t>
  </si>
  <si>
    <t xml:space="preserve">TAŚMA PAKOWA 48MMX50Y AKRYL BRĄZ IDEST  </t>
  </si>
  <si>
    <t xml:space="preserve">TAŚMA PAKOWA 48MMX50Y AKRYL PRZEZROCZYSTA IDEST  </t>
  </si>
  <si>
    <t xml:space="preserve">TAŚMA TESA UNIWERSALNA 25mx50mm SREBRNA </t>
  </si>
  <si>
    <t xml:space="preserve">MECHANIZM SKOROSZYTOWY DURABLE 25SZT CZARNY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</si>
  <si>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</si>
  <si>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</si>
  <si>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</si>
  <si>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</si>
  <si>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</si>
  <si>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</si>
  <si>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</si>
  <si>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</si>
  <si>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</si>
  <si>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</si>
  <si>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</si>
  <si>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</si>
  <si>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</si>
  <si>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</si>
  <si>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</si>
  <si>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</si>
  <si>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</si>
  <si>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</si>
  <si>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</si>
  <si>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</si>
  <si>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</si>
  <si>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</si>
  <si>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</si>
  <si>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</si>
  <si>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</si>
  <si>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</si>
  <si>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</si>
  <si>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</si>
  <si>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</si>
  <si>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</si>
  <si>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</si>
  <si>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</si>
  <si>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</si>
  <si>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</si>
  <si>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</si>
  <si>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</si>
  <si>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</si>
  <si>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</si>
  <si>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</si>
  <si>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</si>
  <si>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</si>
  <si>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</si>
  <si>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</si>
  <si>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</si>
  <si>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</si>
  <si>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</si>
  <si>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</si>
  <si>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</si>
  <si>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</si>
  <si>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</si>
  <si>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</si>
  <si>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</si>
  <si>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</si>
  <si>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</si>
  <si>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</si>
  <si>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</si>
  <si>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</si>
  <si>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</si>
  <si>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</si>
  <si>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</si>
  <si>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</si>
  <si>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</si>
  <si>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</si>
  <si>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</si>
  <si>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</si>
  <si>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</si>
  <si>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</si>
  <si>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</si>
  <si>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</si>
  <si>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</si>
  <si>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</si>
  <si>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</si>
  <si>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</si>
  <si>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</si>
  <si>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</si>
  <si>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</si>
  <si>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</si>
  <si>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</si>
  <si>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</si>
  <si>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</si>
  <si>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</si>
  <si>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</si>
  <si>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</si>
  <si>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</si>
  <si>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</si>
  <si>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</si>
  <si>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</si>
  <si>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</si>
  <si>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</si>
  <si>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</si>
  <si>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</si>
  <si>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</si>
  <si>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</si>
  <si>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</si>
  <si>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</si>
  <si>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</si>
  <si>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</si>
  <si>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</si>
  <si>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</si>
  <si>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</si>
  <si>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</si>
  <si>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</si>
  <si>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</si>
  <si>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</si>
  <si>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</si>
  <si>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</si>
  <si>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</si>
  <si>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</si>
  <si>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</si>
  <si>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</si>
  <si>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</si>
  <si>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</si>
  <si>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</si>
  <si>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</si>
  <si>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</si>
  <si>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</si>
  <si>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</si>
  <si>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</si>
  <si>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</si>
  <si>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</si>
  <si>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</si>
  <si>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</si>
  <si>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</si>
  <si>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</si>
  <si>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</si>
  <si>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</si>
  <si>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</si>
  <si>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</si>
  <si>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</si>
  <si>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</si>
  <si>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</si>
  <si>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</si>
  <si>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</si>
  <si>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</si>
  <si>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</si>
  <si>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</si>
  <si>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</si>
  <si>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</si>
  <si>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</si>
  <si>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</si>
  <si>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</si>
  <si>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</si>
  <si>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</si>
  <si>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</si>
  <si>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</si>
  <si>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</si>
  <si>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</si>
  <si>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</si>
  <si>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</si>
  <si>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</si>
  <si>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</si>
  <si>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</si>
  <si>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</si>
  <si>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Terminarz książkowy A4 STACJONARNY T-229V Michalczyk i Prokop</t>
  </si>
  <si>
    <t>KALENDARZ K1 A5 BESKIDY KSIĄŻKOWY DZIENNY OPRAWA TWARDA</t>
  </si>
  <si>
    <t>KALENDARZ C1 B5  BESKIDY KSIĄŻKOWY TYGODNIOWY</t>
  </si>
  <si>
    <t>KALENDARZ VENUS B5 BESKIDY BIURKOWY POZIOMY</t>
  </si>
  <si>
    <t>Cena netto</t>
  </si>
  <si>
    <t>Cena brutto</t>
  </si>
  <si>
    <t>Wartośc netto</t>
  </si>
  <si>
    <t>Wartośc brutto</t>
  </si>
  <si>
    <t xml:space="preserve">Ilość </t>
  </si>
  <si>
    <t>ARCHIWUM</t>
  </si>
  <si>
    <t>CIKiT</t>
  </si>
  <si>
    <t>PKDS</t>
  </si>
  <si>
    <t>OX1019</t>
  </si>
  <si>
    <t>RX5396</t>
  </si>
  <si>
    <t>TX6874</t>
  </si>
  <si>
    <t>BP1013</t>
  </si>
  <si>
    <t>PN6260</t>
  </si>
  <si>
    <t>TX2050</t>
  </si>
  <si>
    <t>PU/K-194</t>
  </si>
  <si>
    <t>PP1133</t>
  </si>
  <si>
    <t>EM1300</t>
  </si>
  <si>
    <t>PP1144</t>
  </si>
  <si>
    <t>ZW A5</t>
  </si>
  <si>
    <t>EM0001</t>
  </si>
  <si>
    <t>AR1106</t>
  </si>
  <si>
    <t>SX1024</t>
  </si>
  <si>
    <t>ET 6945</t>
  </si>
  <si>
    <t>PX5203</t>
  </si>
  <si>
    <t>ZW1313</t>
  </si>
  <si>
    <t>RX1004</t>
  </si>
  <si>
    <t>ST1076</t>
  </si>
  <si>
    <t>PX1750</t>
  </si>
  <si>
    <t>MC2290</t>
  </si>
  <si>
    <t>IM0161</t>
  </si>
  <si>
    <t>CI5067</t>
  </si>
  <si>
    <t>PX1307</t>
  </si>
  <si>
    <t>AG6523</t>
  </si>
  <si>
    <t>TX2199</t>
  </si>
  <si>
    <t>TX2127</t>
  </si>
  <si>
    <t>TX2128</t>
  </si>
  <si>
    <t>TX0099</t>
  </si>
  <si>
    <t>TX0023</t>
  </si>
  <si>
    <t>TX0022</t>
  </si>
  <si>
    <t>TP1733</t>
  </si>
  <si>
    <t>KW160KREM</t>
  </si>
  <si>
    <t>OX1428</t>
  </si>
  <si>
    <t>OX1430</t>
  </si>
  <si>
    <t>OK1503</t>
  </si>
  <si>
    <t>OX1511</t>
  </si>
  <si>
    <t>EM1224</t>
  </si>
  <si>
    <t>EM1227</t>
  </si>
  <si>
    <t>EM1226</t>
  </si>
  <si>
    <t>EM1239</t>
  </si>
  <si>
    <t>EM1234</t>
  </si>
  <si>
    <t>EM1236</t>
  </si>
  <si>
    <t>EM1238</t>
  </si>
  <si>
    <t>EM1237</t>
  </si>
  <si>
    <t>OX1283</t>
  </si>
  <si>
    <t>2281899(1)</t>
  </si>
  <si>
    <t>AX52</t>
  </si>
  <si>
    <t>PX1911</t>
  </si>
  <si>
    <t>UN5929</t>
  </si>
  <si>
    <t>RX1007</t>
  </si>
  <si>
    <t>UN1055</t>
  </si>
  <si>
    <t>FC5465</t>
  </si>
  <si>
    <t>PX2088</t>
  </si>
  <si>
    <t>KA5044</t>
  </si>
  <si>
    <t>OX1085</t>
  </si>
  <si>
    <t>OX1322</t>
  </si>
  <si>
    <t>DO6647</t>
  </si>
  <si>
    <t>OX1700</t>
  </si>
  <si>
    <t>ET1523</t>
  </si>
  <si>
    <t>PX1153</t>
  </si>
  <si>
    <t>PX1168</t>
  </si>
  <si>
    <t>ST1033</t>
  </si>
  <si>
    <t>IP1051</t>
  </si>
  <si>
    <t>IP1077</t>
  </si>
  <si>
    <t>IP1079</t>
  </si>
  <si>
    <t>AR2614</t>
  </si>
  <si>
    <t>TX5742</t>
  </si>
  <si>
    <t>OM1001</t>
  </si>
  <si>
    <t>TO7341</t>
  </si>
  <si>
    <t>TO8393</t>
  </si>
  <si>
    <t>TO6103</t>
  </si>
  <si>
    <t>EM1062</t>
  </si>
  <si>
    <t>EM1098BPA</t>
  </si>
  <si>
    <t>EA5430</t>
  </si>
  <si>
    <t>UP5135</t>
  </si>
  <si>
    <t>OX1082</t>
  </si>
  <si>
    <t>OX1077</t>
  </si>
  <si>
    <t>BF5167</t>
  </si>
  <si>
    <t>BF5168</t>
  </si>
  <si>
    <t>BF5197</t>
  </si>
  <si>
    <t>BF5166</t>
  </si>
  <si>
    <t>OX1251</t>
  </si>
  <si>
    <t>PX1250</t>
  </si>
  <si>
    <t>KA5050</t>
  </si>
  <si>
    <t>KA5023</t>
  </si>
  <si>
    <t>KA9022</t>
  </si>
  <si>
    <t>KA1007</t>
  </si>
  <si>
    <t>ET7083</t>
  </si>
  <si>
    <t>PX1723</t>
  </si>
  <si>
    <t>PX1722</t>
  </si>
  <si>
    <t>KA5119</t>
  </si>
  <si>
    <t>PX1036</t>
  </si>
  <si>
    <t>PX1037</t>
  </si>
  <si>
    <t>BA2437</t>
  </si>
  <si>
    <t>UP1004</t>
  </si>
  <si>
    <t>BF1070</t>
  </si>
  <si>
    <t>OX1254</t>
  </si>
  <si>
    <t>BG0010</t>
  </si>
  <si>
    <t>TX1999</t>
  </si>
  <si>
    <t>TORRES</t>
  </si>
  <si>
    <t>TX1175</t>
  </si>
  <si>
    <t>DU5165</t>
  </si>
  <si>
    <t>TX1241</t>
  </si>
  <si>
    <t>TX1232</t>
  </si>
  <si>
    <t>KM5070</t>
  </si>
  <si>
    <t>BX1023</t>
  </si>
  <si>
    <t>IR5649</t>
  </si>
  <si>
    <t>SX1014</t>
  </si>
  <si>
    <t>SX5113</t>
  </si>
  <si>
    <t>LE1015</t>
  </si>
  <si>
    <t>LE1016</t>
  </si>
  <si>
    <t>RA1079</t>
  </si>
  <si>
    <t>DZIAŁ KADR</t>
  </si>
  <si>
    <t>BHP</t>
  </si>
  <si>
    <t>Dział Inwestycji I Remontów</t>
  </si>
  <si>
    <t>Zamówienia Publiczne</t>
  </si>
  <si>
    <t>Księgowośc Płace- Kasa</t>
  </si>
  <si>
    <t>KOPERTA BIAŁA SK C6/50SZT FOLIA WZ</t>
  </si>
  <si>
    <t>OX1424</t>
  </si>
  <si>
    <t>KOPERTA BIAŁA HK B5/50SZT FOLIA WZ</t>
  </si>
  <si>
    <t>OX1432</t>
  </si>
  <si>
    <t>KOPERTA BEZPIECZNA B5 BIAŁA 178X250</t>
  </si>
  <si>
    <t>KOPERTA BEZPIECZNA BIAŁA B5+ DEPOSAFFE 6324</t>
  </si>
  <si>
    <t>TA1154</t>
  </si>
  <si>
    <t>BLOCZEK SAMOPRZYLEPNY DONAU 38X51MM 3X100K NEON RÓZOWY</t>
  </si>
  <si>
    <t>DO1893</t>
  </si>
  <si>
    <t>LINIJKA PLASTIKOWA 30 CM DRECT/007132</t>
  </si>
  <si>
    <t>LINIJKA TAURUS  PLASTIKOWA 50 CM /007132</t>
  </si>
  <si>
    <t>TX9014</t>
  </si>
  <si>
    <t>MARKER OLEJOWY PX20 KOŃCÓWKA OKRAGŁA CZARNY UNIUNPX20/DCA</t>
  </si>
  <si>
    <t>MASA MOCUJĄCA TACK-IT 50G BIAŁA FABER CASTELL589150FC</t>
  </si>
  <si>
    <t>OSTRZA DO NOZY BANTEX DUZE 10 SZT. /100412224/SK400CK500</t>
  </si>
  <si>
    <t>BX0005!!!!</t>
  </si>
  <si>
    <t>NOŻYCZKI BURSZTYN 17,5 CM  gr-3700 grand 130-1183</t>
  </si>
  <si>
    <t xml:space="preserve">KOSZULKA A4/100SZT/ FOLIA GROSZKOWA OFICIO </t>
  </si>
  <si>
    <t>KOSZULKA GROSZKOWA A5/100 OFICIO</t>
  </si>
  <si>
    <t>KOSZULKI KRYSTALICZNE OFICIO A4 100SZT</t>
  </si>
  <si>
    <t>OŁÓWEK SYNTETYCZNY Z GUMKĄ HB OFICIO</t>
  </si>
  <si>
    <t>OX1727</t>
  </si>
  <si>
    <t>PAPIER KSERO A3/250 160G COLOR LASER 168CIEPOLEFECT</t>
  </si>
  <si>
    <t>IP1080</t>
  </si>
  <si>
    <t>IP1084</t>
  </si>
  <si>
    <t>PAPIER KSERO A3/250 120G COLOR LASER 168 CIE POLEFFECT</t>
  </si>
  <si>
    <t>255149I2</t>
  </si>
  <si>
    <t>PAPIER KSERO A4/250 120G COLOR LASER / POL EFFECT 168 CIE</t>
  </si>
  <si>
    <t>IP1040</t>
  </si>
  <si>
    <t>POLJET PAPIER KSERO A4/500 80GCIE 166</t>
  </si>
  <si>
    <t>PAPIER FOTO A4 240G GLOSSY 25 ARK. 261425 ARGO</t>
  </si>
  <si>
    <t>PINEZKI TAURUS BECZUŁKI 50 SZTUK PUP9004/73-340035/</t>
  </si>
  <si>
    <t>PRZEKŁADKI KARTONOWE OFICIO A4 1-12 / 24136</t>
  </si>
  <si>
    <t>OX5479</t>
  </si>
  <si>
    <t>PRZEKŁADKI KARTONOWE TRES 1/3 A4 MIX PASTELOWY</t>
  </si>
  <si>
    <t>PX1868</t>
  </si>
  <si>
    <t xml:space="preserve">SEGREGATOR A4/5 OFICIO/ RESPOL NIEBIESKI </t>
  </si>
  <si>
    <t>SEGREGATOR A4/7 IDEST NIEBIESKI /627464/</t>
  </si>
  <si>
    <t>SKOROSZYT PLAST PCV A4 TWARDY ZIELONY BIURFOL SH-01-02</t>
  </si>
  <si>
    <t>SKOROSZYT PLAST PCV A4 TWARDY CZERWONY BIURFOL SH-01-01</t>
  </si>
  <si>
    <t>BF5289</t>
  </si>
  <si>
    <t>BF5177</t>
  </si>
  <si>
    <t>SKOROSZYT OCZKO 1/1,    A-4, 250G OFICIO  /0820110/</t>
  </si>
  <si>
    <t>SPINACZ 22MM/100SZT METALOWY TRÓJKONTNY PUDEŁKO MAGNETYCZNE VICTORY OFFICE /VO63T22M100/</t>
  </si>
  <si>
    <t>AX0103</t>
  </si>
  <si>
    <t>TS0448</t>
  </si>
  <si>
    <t>TECZKA Z GUMKĄ KARTONOWA BIAŁA BEZ NADRUKU 250G BARBARA</t>
  </si>
  <si>
    <t>BB1110</t>
  </si>
  <si>
    <t>TECZKA TAURUS PP Z GUMKĄ CZERWONA T0905</t>
  </si>
  <si>
    <t>TX8743</t>
  </si>
  <si>
    <t>TECZKA WIĄZANA BEZKWASOWA KARTONOWA A4 BIAŁA 250G BARBARA BEZ NADRUKU</t>
  </si>
  <si>
    <t>BB0009</t>
  </si>
  <si>
    <t>TECZKA PRESZPANOWA Z GUMKĄ NA ROGACH DONAU CZERWONA</t>
  </si>
  <si>
    <t>DO9997</t>
  </si>
  <si>
    <t>TECZKA Z KLIPEM A4 TAURUS NIEBIESKA 32002</t>
  </si>
  <si>
    <t>TUSZ TAURUS 30 ML CZARNY 32-340002</t>
  </si>
  <si>
    <t>ZAKŁADKI INDEKSUJACE TAURUS 20X50 4 KOLORY X 50 ARK./48-120123/</t>
  </si>
  <si>
    <t>ZAKŁADKI INDEKSUJACE TAURUS 20X50 4 KOLORY X 40 ARK./48-120123/</t>
  </si>
  <si>
    <t>IR1349</t>
  </si>
  <si>
    <t>ZSZYWKI GRAND 10 1000 SZT.</t>
  </si>
  <si>
    <t>KA5093</t>
  </si>
  <si>
    <t>ZSZYWKI 24/6X1000SZT LEITZ CYNKOWE /55700000/</t>
  </si>
  <si>
    <t>ZSZYWKI 26/8X1000SZT SUPERSTRONG RAPID 24861600</t>
  </si>
  <si>
    <t>art. zamówione</t>
  </si>
  <si>
    <t>x`x`</t>
  </si>
  <si>
    <t>Dział Organizacyjno-Administracyjny</t>
  </si>
  <si>
    <t>Dział Ochrony</t>
  </si>
  <si>
    <t>Dział Edukacji i Organizacji Wydarzeń</t>
  </si>
  <si>
    <t>Dział Teatru i Filmu</t>
  </si>
  <si>
    <t>Zespół Promocji z Pracownią Graficzną</t>
  </si>
  <si>
    <t>KANCELARIA</t>
  </si>
  <si>
    <t>Księgowość - Finanse</t>
  </si>
  <si>
    <t xml:space="preserve">Dział Wystaw </t>
  </si>
  <si>
    <t>Plan na 2023 rok</t>
  </si>
  <si>
    <t>PAPIER KSERO A3/250 250G COLOR LASER 168CIEPOLEFECT</t>
  </si>
  <si>
    <t>Rzecznik</t>
  </si>
  <si>
    <t>PISAKI DO TABLICY SUCHOŚCIERALNEJ 4 KOLORY</t>
  </si>
  <si>
    <t>KOPERTA BIAŁA POWIETRZNA  200x275 14/D</t>
  </si>
  <si>
    <t>ZAKŁADKI INDEKSUJĄCE Z FOLII PP, STRZAŁKI 12 x 45 mm, 5x25 sztuk</t>
  </si>
  <si>
    <t>17,4%</t>
  </si>
  <si>
    <t>=</t>
  </si>
  <si>
    <t>nowe produkty w cenach w roku 2022</t>
  </si>
  <si>
    <t>netto</t>
  </si>
  <si>
    <t>brutto</t>
  </si>
  <si>
    <r>
      <rPr>
        <b/>
        <sz val="10"/>
        <rFont val="Arial"/>
        <family val="2"/>
      </rPr>
      <t xml:space="preserve">(netto </t>
    </r>
    <r>
      <rPr>
        <sz val="10"/>
        <rFont val="Arial"/>
        <family val="2"/>
      </rPr>
      <t>ceny w 2022 r. bez inflacji 17,4% i nowych produktów)</t>
    </r>
  </si>
  <si>
    <t>netto ceny po inflacji 17,4%</t>
  </si>
  <si>
    <t>wartość netto nowych produktów w cenach na listopad 2022 r.</t>
  </si>
  <si>
    <t>ilość</t>
  </si>
  <si>
    <t>Wartość brutto</t>
  </si>
  <si>
    <t>RAZEM</t>
  </si>
  <si>
    <t>X</t>
  </si>
  <si>
    <t>Wartość   netto</t>
  </si>
  <si>
    <t>czy to musi być?</t>
  </si>
  <si>
    <t>nazwa artykułu</t>
  </si>
  <si>
    <t>Załącznik nr 2. Specyfikacja Opisowo - Ilościowa</t>
  </si>
  <si>
    <t>Załącznik nr 2. do Zapytania ofertowego</t>
  </si>
  <si>
    <t>Specyfikacja Opisowo - Ilościowa na dostawę art. biurowych do Zamku Książąt Pomorskichw Szczecinie w okresie od 01 stcznia 2023 r. do 31 grudnia 2023 r.</t>
  </si>
  <si>
    <t>Cena jednostkowa netto w PLN*</t>
  </si>
  <si>
    <t>*wartości należy podać z dokładnością do dwóch miejsc po przecinku</t>
  </si>
  <si>
    <t>Łączna wartość netto w PLN*</t>
  </si>
  <si>
    <t>łączna wartość VAT</t>
  </si>
  <si>
    <t>Łączna wartość brutto w PLN*</t>
  </si>
  <si>
    <t>stawka VAT %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</si>
</sst>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5"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0"/>
      <name val="Tahoma"/>
      <family val="2"/>
    </font>
    <font>
      <b/>
      <sz val="8"/>
      <color theme="0"/>
      <name val="Tahoma"/>
      <family val="2"/>
    </font>
    <font>
      <b/>
      <sz val="10"/>
      <color rgb="FFFF0000"/>
      <name val="Tahoma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Alignment="1">
      <alignment wrapText="1"/>
      <protection/>
    </xf>
    <xf numFmtId="0" fontId="1" fillId="0" borderId="10" xfId="44" applyFont="1" applyBorder="1" applyAlignment="1">
      <alignment wrapText="1"/>
      <protection/>
    </xf>
    <xf numFmtId="0" fontId="2" fillId="0" borderId="10" xfId="44" applyFont="1" applyBorder="1">
      <alignment/>
      <protection/>
    </xf>
    <xf numFmtId="0" fontId="2" fillId="0" borderId="10" xfId="44" applyFont="1" applyBorder="1" applyAlignment="1">
      <alignment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left" vertical="top" wrapText="1"/>
      <protection/>
    </xf>
    <xf numFmtId="0" fontId="1" fillId="0" borderId="11" xfId="44" applyFont="1" applyBorder="1" applyAlignment="1">
      <alignment horizontal="center" textRotation="90" wrapText="1"/>
      <protection/>
    </xf>
    <xf numFmtId="0" fontId="2" fillId="0" borderId="11" xfId="44" applyFont="1" applyBorder="1" applyAlignment="1">
      <alignment horizontal="center" vertical="center" wrapText="1"/>
      <protection/>
    </xf>
    <xf numFmtId="0" fontId="2" fillId="33" borderId="12" xfId="44" applyFont="1" applyFill="1" applyBorder="1" applyAlignment="1">
      <alignment horizontal="center" vertical="center" wrapText="1"/>
      <protection/>
    </xf>
    <xf numFmtId="0" fontId="2" fillId="7" borderId="12" xfId="44" applyFont="1" applyFill="1" applyBorder="1" applyAlignment="1">
      <alignment horizontal="center" vertical="center" wrapText="1"/>
      <protection/>
    </xf>
    <xf numFmtId="0" fontId="2" fillId="6" borderId="12" xfId="44" applyFont="1" applyFill="1" applyBorder="1" applyAlignment="1">
      <alignment horizontal="center" vertical="center" wrapText="1"/>
      <protection/>
    </xf>
    <xf numFmtId="0" fontId="2" fillId="34" borderId="12" xfId="44" applyFont="1" applyFill="1" applyBorder="1" applyAlignment="1">
      <alignment horizontal="center" vertical="center" wrapText="1"/>
      <protection/>
    </xf>
    <xf numFmtId="0" fontId="2" fillId="19" borderId="12" xfId="44" applyFont="1" applyFill="1" applyBorder="1" applyAlignment="1">
      <alignment horizontal="center" vertical="center" wrapText="1"/>
      <protection/>
    </xf>
    <xf numFmtId="0" fontId="2" fillId="35" borderId="12" xfId="44" applyFont="1" applyFill="1" applyBorder="1" applyAlignment="1">
      <alignment horizontal="center" vertical="center" wrapText="1"/>
      <protection/>
    </xf>
    <xf numFmtId="0" fontId="2" fillId="36" borderId="12" xfId="44" applyFont="1" applyFill="1" applyBorder="1" applyAlignment="1">
      <alignment horizontal="center" vertical="center" wrapText="1"/>
      <protection/>
    </xf>
    <xf numFmtId="0" fontId="2" fillId="14" borderId="12" xfId="44" applyFont="1" applyFill="1" applyBorder="1" applyAlignment="1">
      <alignment horizontal="center" vertical="center" wrapText="1"/>
      <protection/>
    </xf>
    <xf numFmtId="0" fontId="2" fillId="15" borderId="12" xfId="44" applyFont="1" applyFill="1" applyBorder="1" applyAlignment="1">
      <alignment horizontal="center" vertical="center" wrapText="1"/>
      <protection/>
    </xf>
    <xf numFmtId="0" fontId="2" fillId="17" borderId="12" xfId="44" applyFont="1" applyFill="1" applyBorder="1" applyAlignment="1">
      <alignment horizontal="center" vertical="center" wrapText="1"/>
      <protection/>
    </xf>
    <xf numFmtId="0" fontId="2" fillId="37" borderId="12" xfId="44" applyFont="1" applyFill="1" applyBorder="1" applyAlignment="1">
      <alignment horizontal="center" vertical="center" wrapText="1"/>
      <protection/>
    </xf>
    <xf numFmtId="0" fontId="2" fillId="3" borderId="12" xfId="44" applyFont="1" applyFill="1" applyBorder="1" applyAlignment="1">
      <alignment horizontal="center" vertical="center"/>
      <protection/>
    </xf>
    <xf numFmtId="0" fontId="2" fillId="0" borderId="10" xfId="44" applyFont="1" applyBorder="1" applyAlignment="1">
      <alignment horizontal="left" wrapText="1"/>
      <protection/>
    </xf>
    <xf numFmtId="0" fontId="2" fillId="5" borderId="12" xfId="44" applyFont="1" applyFill="1" applyBorder="1" applyAlignment="1">
      <alignment horizontal="center" vertical="center" wrapText="1"/>
      <protection/>
    </xf>
    <xf numFmtId="0" fontId="2" fillId="38" borderId="12" xfId="44" applyFont="1" applyFill="1" applyBorder="1" applyAlignment="1">
      <alignment horizontal="center" vertical="center" wrapText="1"/>
      <protection/>
    </xf>
    <xf numFmtId="0" fontId="1" fillId="0" borderId="11" xfId="44" applyFont="1" applyBorder="1" applyAlignment="1">
      <alignment horizontal="center" vertical="center" textRotation="90" wrapText="1"/>
      <protection/>
    </xf>
    <xf numFmtId="0" fontId="4" fillId="0" borderId="12" xfId="44" applyFont="1" applyBorder="1" applyAlignment="1">
      <alignment horizontal="center" vertical="center" textRotation="90" wrapText="1"/>
      <protection/>
    </xf>
    <xf numFmtId="0" fontId="4" fillId="34" borderId="12" xfId="44" applyFont="1" applyFill="1" applyBorder="1" applyAlignment="1">
      <alignment horizontal="center" vertical="center" textRotation="90" wrapText="1"/>
      <protection/>
    </xf>
    <xf numFmtId="0" fontId="4" fillId="5" borderId="12" xfId="44" applyFont="1" applyFill="1" applyBorder="1" applyAlignment="1">
      <alignment horizontal="center" vertical="center" textRotation="90" wrapText="1"/>
      <protection/>
    </xf>
    <xf numFmtId="0" fontId="4" fillId="36" borderId="12" xfId="44" applyFont="1" applyFill="1" applyBorder="1" applyAlignment="1">
      <alignment horizontal="center" vertical="center" textRotation="90" wrapText="1"/>
      <protection/>
    </xf>
    <xf numFmtId="0" fontId="4" fillId="35" borderId="12" xfId="44" applyFont="1" applyFill="1" applyBorder="1" applyAlignment="1">
      <alignment horizontal="center" vertical="center" textRotation="90" wrapText="1"/>
      <protection/>
    </xf>
    <xf numFmtId="0" fontId="4" fillId="37" borderId="12" xfId="44" applyFont="1" applyFill="1" applyBorder="1" applyAlignment="1">
      <alignment horizontal="center" vertical="center" textRotation="90" wrapText="1"/>
      <protection/>
    </xf>
    <xf numFmtId="0" fontId="4" fillId="3" borderId="12" xfId="44" applyFont="1" applyFill="1" applyBorder="1" applyAlignment="1">
      <alignment horizontal="center" vertical="center" textRotation="90"/>
      <protection/>
    </xf>
    <xf numFmtId="0" fontId="4" fillId="2" borderId="12" xfId="44" applyFont="1" applyFill="1" applyBorder="1" applyAlignment="1">
      <alignment horizontal="center" vertical="center" textRotation="90" wrapText="1"/>
      <protection/>
    </xf>
    <xf numFmtId="0" fontId="4" fillId="14" borderId="12" xfId="44" applyFont="1" applyFill="1" applyBorder="1" applyAlignment="1">
      <alignment horizontal="center" vertical="center" textRotation="90" wrapText="1"/>
      <protection/>
    </xf>
    <xf numFmtId="0" fontId="4" fillId="15" borderId="12" xfId="44" applyFont="1" applyFill="1" applyBorder="1" applyAlignment="1">
      <alignment horizontal="center" vertical="center" textRotation="90" wrapText="1"/>
      <protection/>
    </xf>
    <xf numFmtId="0" fontId="4" fillId="17" borderId="12" xfId="44" applyFont="1" applyFill="1" applyBorder="1" applyAlignment="1">
      <alignment horizontal="center" vertical="center" textRotation="90" wrapText="1"/>
      <protection/>
    </xf>
    <xf numFmtId="0" fontId="4" fillId="19" borderId="12" xfId="44" applyFont="1" applyFill="1" applyBorder="1" applyAlignment="1">
      <alignment horizontal="center" vertical="center" textRotation="90" wrapText="1"/>
      <protection/>
    </xf>
    <xf numFmtId="0" fontId="4" fillId="7" borderId="12" xfId="44" applyFont="1" applyFill="1" applyBorder="1" applyAlignment="1">
      <alignment horizontal="center" vertical="center" textRotation="90" wrapText="1"/>
      <protection/>
    </xf>
    <xf numFmtId="0" fontId="4" fillId="38" borderId="12" xfId="44" applyFont="1" applyFill="1" applyBorder="1" applyAlignment="1">
      <alignment horizontal="center" vertical="center" textRotation="90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19" borderId="12" xfId="44" applyFont="1" applyFill="1" applyBorder="1" applyAlignment="1">
      <alignment horizontal="center" vertical="center" wrapText="1"/>
      <protection/>
    </xf>
    <xf numFmtId="0" fontId="2" fillId="0" borderId="0" xfId="44" applyFont="1" applyBorder="1" applyAlignment="1">
      <alignment horizontal="left" wrapText="1"/>
      <protection/>
    </xf>
    <xf numFmtId="0" fontId="2" fillId="0" borderId="0" xfId="44" applyFont="1" applyBorder="1" applyAlignment="1">
      <alignment horizontal="center" vertical="center" wrapText="1"/>
      <protection/>
    </xf>
    <xf numFmtId="0" fontId="2" fillId="38" borderId="13" xfId="44" applyFont="1" applyFill="1" applyBorder="1" applyAlignment="1">
      <alignment horizontal="center" vertical="center" wrapText="1"/>
      <protection/>
    </xf>
    <xf numFmtId="0" fontId="4" fillId="21" borderId="12" xfId="44" applyFont="1" applyFill="1" applyBorder="1" applyAlignment="1">
      <alignment horizontal="center" vertical="center" textRotation="90" wrapText="1"/>
      <protection/>
    </xf>
    <xf numFmtId="0" fontId="2" fillId="21" borderId="12" xfId="44" applyFont="1" applyFill="1" applyBorder="1" applyAlignment="1">
      <alignment horizontal="center" vertical="center" wrapText="1"/>
      <protection/>
    </xf>
    <xf numFmtId="0" fontId="4" fillId="39" borderId="12" xfId="44" applyFont="1" applyFill="1" applyBorder="1" applyAlignment="1">
      <alignment horizontal="center" vertical="center" textRotation="90" wrapText="1"/>
      <protection/>
    </xf>
    <xf numFmtId="0" fontId="2" fillId="39" borderId="12" xfId="44" applyFont="1" applyFill="1" applyBorder="1" applyAlignment="1">
      <alignment horizontal="center" vertical="center" wrapText="1"/>
      <protection/>
    </xf>
    <xf numFmtId="0" fontId="0" fillId="0" borderId="0" xfId="44" applyFont="1" applyAlignment="1">
      <alignment wrapText="1"/>
      <protection/>
    </xf>
    <xf numFmtId="170" fontId="0" fillId="0" borderId="0" xfId="44" applyNumberFormat="1" applyFont="1" applyBorder="1" applyAlignment="1">
      <alignment horizontal="center" textRotation="90" wrapText="1"/>
      <protection/>
    </xf>
    <xf numFmtId="170" fontId="0" fillId="0" borderId="14" xfId="44" applyNumberFormat="1" applyFont="1" applyBorder="1" applyAlignment="1">
      <alignment horizontal="center" textRotation="90" wrapText="1"/>
      <protection/>
    </xf>
    <xf numFmtId="170" fontId="0" fillId="0" borderId="0" xfId="44" applyNumberFormat="1" applyFont="1">
      <alignment/>
      <protection/>
    </xf>
    <xf numFmtId="170" fontId="0" fillId="0" borderId="0" xfId="44" applyNumberFormat="1">
      <alignment/>
      <protection/>
    </xf>
    <xf numFmtId="170" fontId="0" fillId="0" borderId="12" xfId="44" applyNumberFormat="1" applyBorder="1">
      <alignment/>
      <protection/>
    </xf>
    <xf numFmtId="170" fontId="0" fillId="0" borderId="0" xfId="44" applyNumberFormat="1" applyFont="1" applyAlignment="1">
      <alignment horizontal="right" vertical="center"/>
      <protection/>
    </xf>
    <xf numFmtId="0" fontId="0" fillId="0" borderId="0" xfId="44" applyFont="1" applyFill="1" applyAlignment="1">
      <alignment wrapText="1"/>
      <protection/>
    </xf>
    <xf numFmtId="0" fontId="4" fillId="10" borderId="12" xfId="44" applyFont="1" applyFill="1" applyBorder="1" applyAlignment="1">
      <alignment horizontal="center" vertical="center" textRotation="90" wrapText="1"/>
      <protection/>
    </xf>
    <xf numFmtId="0" fontId="2" fillId="10" borderId="12" xfId="44" applyFont="1" applyFill="1" applyBorder="1" applyAlignment="1">
      <alignment horizontal="center" vertical="center" wrapText="1"/>
      <protection/>
    </xf>
    <xf numFmtId="170" fontId="6" fillId="35" borderId="15" xfId="44" applyNumberFormat="1" applyFont="1" applyFill="1" applyBorder="1">
      <alignment/>
      <protection/>
    </xf>
    <xf numFmtId="0" fontId="51" fillId="40" borderId="12" xfId="44" applyFont="1" applyFill="1" applyBorder="1" applyAlignment="1">
      <alignment horizontal="center" vertical="center" wrapText="1"/>
      <protection/>
    </xf>
    <xf numFmtId="0" fontId="52" fillId="40" borderId="12" xfId="44" applyFont="1" applyFill="1" applyBorder="1" applyAlignment="1">
      <alignment horizontal="center" vertical="center" wrapText="1"/>
      <protection/>
    </xf>
    <xf numFmtId="170" fontId="0" fillId="39" borderId="0" xfId="44" applyNumberFormat="1" applyFill="1">
      <alignment/>
      <protection/>
    </xf>
    <xf numFmtId="170" fontId="0" fillId="39" borderId="12" xfId="44" applyNumberFormat="1" applyFill="1" applyBorder="1">
      <alignment/>
      <protection/>
    </xf>
    <xf numFmtId="49" fontId="0" fillId="0" borderId="0" xfId="44" applyNumberFormat="1">
      <alignment/>
      <protection/>
    </xf>
    <xf numFmtId="170" fontId="0" fillId="0" borderId="0" xfId="44" applyNumberFormat="1" applyAlignment="1">
      <alignment wrapText="1"/>
      <protection/>
    </xf>
    <xf numFmtId="170" fontId="6" fillId="0" borderId="0" xfId="44" applyNumberFormat="1" applyFont="1">
      <alignment/>
      <protection/>
    </xf>
    <xf numFmtId="170" fontId="0" fillId="0" borderId="0" xfId="44" applyNumberFormat="1" applyFont="1">
      <alignment/>
      <protection/>
    </xf>
    <xf numFmtId="0" fontId="4" fillId="38" borderId="0" xfId="44" applyFont="1" applyFill="1" applyBorder="1" applyAlignment="1">
      <alignment horizontal="center" vertical="center" textRotation="90" wrapText="1"/>
      <protection/>
    </xf>
    <xf numFmtId="0" fontId="2" fillId="38" borderId="0" xfId="44" applyFont="1" applyFill="1" applyBorder="1" applyAlignment="1">
      <alignment horizontal="center" vertical="center" wrapText="1"/>
      <protection/>
    </xf>
    <xf numFmtId="0" fontId="0" fillId="0" borderId="0" xfId="44" applyFill="1">
      <alignment/>
      <protection/>
    </xf>
    <xf numFmtId="0" fontId="0" fillId="0" borderId="0" xfId="44" applyFill="1" applyAlignment="1">
      <alignment wrapText="1"/>
      <protection/>
    </xf>
    <xf numFmtId="170" fontId="0" fillId="0" borderId="0" xfId="44" applyNumberFormat="1" applyFill="1">
      <alignment/>
      <protection/>
    </xf>
    <xf numFmtId="170" fontId="0" fillId="0" borderId="12" xfId="44" applyNumberFormat="1" applyFill="1" applyBorder="1">
      <alignment/>
      <protection/>
    </xf>
    <xf numFmtId="0" fontId="7" fillId="0" borderId="12" xfId="44" applyFont="1" applyFill="1" applyBorder="1" applyAlignment="1">
      <alignment wrapText="1"/>
      <protection/>
    </xf>
    <xf numFmtId="0" fontId="7" fillId="0" borderId="12" xfId="44" applyFont="1" applyFill="1" applyBorder="1" applyAlignment="1">
      <alignment horizontal="center" vertical="center" wrapText="1"/>
      <protection/>
    </xf>
    <xf numFmtId="0" fontId="0" fillId="0" borderId="12" xfId="44" applyFill="1" applyBorder="1" applyAlignment="1">
      <alignment wrapText="1"/>
      <protection/>
    </xf>
    <xf numFmtId="0" fontId="2" fillId="0" borderId="12" xfId="44" applyFont="1" applyFill="1" applyBorder="1">
      <alignment/>
      <protection/>
    </xf>
    <xf numFmtId="0" fontId="2" fillId="0" borderId="12" xfId="44" applyFont="1" applyFill="1" applyBorder="1" applyAlignment="1">
      <alignment wrapText="1"/>
      <protection/>
    </xf>
    <xf numFmtId="0" fontId="2" fillId="0" borderId="12" xfId="44" applyFont="1" applyFill="1" applyBorder="1" applyAlignment="1">
      <alignment horizontal="left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8" fillId="0" borderId="12" xfId="44" applyFont="1" applyFill="1" applyBorder="1" applyAlignment="1">
      <alignment horizontal="center" vertical="center" wrapText="1"/>
      <protection/>
    </xf>
    <xf numFmtId="170" fontId="0" fillId="0" borderId="12" xfId="44" applyNumberFormat="1" applyFont="1" applyFill="1" applyBorder="1">
      <alignment/>
      <protection/>
    </xf>
    <xf numFmtId="0" fontId="0" fillId="0" borderId="12" xfId="44" applyFill="1" applyBorder="1">
      <alignment/>
      <protection/>
    </xf>
    <xf numFmtId="170" fontId="0" fillId="0" borderId="12" xfId="44" applyNumberFormat="1" applyFont="1" applyFill="1" applyBorder="1" applyAlignment="1">
      <alignment horizontal="right" vertical="center"/>
      <protection/>
    </xf>
    <xf numFmtId="0" fontId="6" fillId="0" borderId="12" xfId="44" applyFont="1" applyFill="1" applyBorder="1" applyAlignment="1">
      <alignment horizontal="center" vertical="center"/>
      <protection/>
    </xf>
    <xf numFmtId="0" fontId="0" fillId="0" borderId="12" xfId="44" applyFill="1" applyBorder="1" applyAlignment="1">
      <alignment horizontal="center" vertical="center" wrapText="1"/>
      <protection/>
    </xf>
    <xf numFmtId="0" fontId="0" fillId="0" borderId="12" xfId="44" applyFont="1" applyFill="1" applyBorder="1" applyAlignment="1">
      <alignment horizontal="center" vertical="center" wrapText="1"/>
      <protection/>
    </xf>
    <xf numFmtId="170" fontId="0" fillId="0" borderId="12" xfId="44" applyNumberFormat="1" applyFill="1" applyBorder="1" applyAlignment="1">
      <alignment horizontal="center" vertical="center"/>
      <protection/>
    </xf>
    <xf numFmtId="0" fontId="53" fillId="0" borderId="12" xfId="44" applyFont="1" applyFill="1" applyBorder="1" applyAlignment="1">
      <alignment horizontal="left" vertical="top" wrapText="1"/>
      <protection/>
    </xf>
    <xf numFmtId="170" fontId="6" fillId="39" borderId="0" xfId="44" applyNumberFormat="1" applyFont="1" applyFill="1">
      <alignment/>
      <protection/>
    </xf>
    <xf numFmtId="0" fontId="9" fillId="0" borderId="0" xfId="44" applyFont="1" applyFill="1" applyAlignment="1">
      <alignment wrapText="1"/>
      <protection/>
    </xf>
    <xf numFmtId="0" fontId="0" fillId="0" borderId="16" xfId="44" applyFill="1" applyBorder="1" applyAlignment="1">
      <alignment horizontal="right" wrapText="1"/>
      <protection/>
    </xf>
    <xf numFmtId="0" fontId="0" fillId="0" borderId="16" xfId="0" applyBorder="1" applyAlignment="1">
      <alignment horizontal="right"/>
    </xf>
    <xf numFmtId="0" fontId="6" fillId="0" borderId="16" xfId="44" applyFont="1" applyFill="1" applyBorder="1" applyAlignment="1">
      <alignment horizontal="center" wrapText="1"/>
      <protection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3" borderId="12" xfId="44" applyFont="1" applyFill="1" applyBorder="1" applyAlignment="1">
      <alignment wrapText="1"/>
      <protection/>
    </xf>
    <xf numFmtId="0" fontId="7" fillId="3" borderId="12" xfId="44" applyFont="1" applyFill="1" applyBorder="1" applyAlignment="1">
      <alignment horizontal="center" vertical="center" wrapText="1"/>
      <protection/>
    </xf>
    <xf numFmtId="0" fontId="7" fillId="3" borderId="12" xfId="44" applyFont="1" applyFill="1" applyBorder="1" applyAlignment="1">
      <alignment horizontal="center" wrapText="1"/>
      <protection/>
    </xf>
    <xf numFmtId="0" fontId="0" fillId="3" borderId="12" xfId="44" applyFill="1" applyBorder="1">
      <alignment/>
      <protection/>
    </xf>
    <xf numFmtId="0" fontId="6" fillId="3" borderId="12" xfId="44" applyFont="1" applyFill="1" applyBorder="1" applyAlignment="1">
      <alignment horizontal="center" vertical="center"/>
      <protection/>
    </xf>
    <xf numFmtId="0" fontId="0" fillId="3" borderId="12" xfId="44" applyFill="1" applyBorder="1" applyAlignment="1">
      <alignment horizontal="center" vertical="center" wrapText="1"/>
      <protection/>
    </xf>
    <xf numFmtId="0" fontId="0" fillId="3" borderId="12" xfId="44" applyFont="1" applyFill="1" applyBorder="1" applyAlignment="1">
      <alignment horizontal="center" vertical="center" wrapText="1"/>
      <protection/>
    </xf>
    <xf numFmtId="170" fontId="0" fillId="3" borderId="12" xfId="44" applyNumberFormat="1" applyFill="1" applyBorder="1" applyAlignment="1">
      <alignment horizontal="center" vertical="center"/>
      <protection/>
    </xf>
    <xf numFmtId="170" fontId="0" fillId="3" borderId="12" xfId="44" applyNumberFormat="1" applyFill="1" applyBorder="1">
      <alignment/>
      <protection/>
    </xf>
    <xf numFmtId="170" fontId="0" fillId="3" borderId="12" xfId="44" applyNumberForma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5"/>
  <sheetViews>
    <sheetView defaultGridColor="0" zoomScalePageLayoutView="0" colorId="8" workbookViewId="0" topLeftCell="C1">
      <pane ySplit="1" topLeftCell="A154" activePane="bottomLeft" state="frozen"/>
      <selection pane="topLeft" activeCell="A1" sqref="A1"/>
      <selection pane="bottomLeft" activeCell="W166" sqref="W166"/>
    </sheetView>
  </sheetViews>
  <sheetFormatPr defaultColWidth="9.140625" defaultRowHeight="12.75"/>
  <cols>
    <col min="1" max="1" width="4.57421875" style="1" customWidth="1"/>
    <col min="2" max="2" width="51.140625" style="2" customWidth="1"/>
    <col min="3" max="3" width="10.421875" style="2" customWidth="1"/>
    <col min="4" max="5" width="7.00390625" style="2" customWidth="1"/>
    <col min="6" max="6" width="5.8515625" style="2" customWidth="1"/>
    <col min="7" max="7" width="4.8515625" style="56" bestFit="1" customWidth="1"/>
    <col min="8" max="8" width="4.140625" style="2" customWidth="1"/>
    <col min="9" max="10" width="4.00390625" style="2" customWidth="1"/>
    <col min="11" max="11" width="4.8515625" style="2" customWidth="1"/>
    <col min="12" max="12" width="4.421875" style="2" customWidth="1"/>
    <col min="13" max="14" width="4.8515625" style="2" customWidth="1"/>
    <col min="15" max="15" width="3.7109375" style="2" customWidth="1"/>
    <col min="16" max="16" width="4.28125" style="2" customWidth="1"/>
    <col min="17" max="17" width="3.8515625" style="2" customWidth="1"/>
    <col min="18" max="18" width="4.00390625" style="2" customWidth="1"/>
    <col min="19" max="19" width="4.8515625" style="2" customWidth="1"/>
    <col min="20" max="20" width="4.00390625" style="2" customWidth="1"/>
    <col min="21" max="21" width="3.7109375" style="2" customWidth="1"/>
    <col min="22" max="22" width="4.140625" style="49" customWidth="1"/>
    <col min="23" max="24" width="4.140625" style="2" customWidth="1"/>
    <col min="25" max="25" width="5.7109375" style="2" bestFit="1" customWidth="1"/>
    <col min="26" max="27" width="9.8515625" style="53" bestFit="1" customWidth="1"/>
    <col min="28" max="28" width="11.28125" style="53" bestFit="1" customWidth="1"/>
    <col min="29" max="29" width="10.8515625" style="53" bestFit="1" customWidth="1"/>
    <col min="30" max="30" width="11.140625" style="1" bestFit="1" customWidth="1"/>
    <col min="31" max="31" width="9.140625" style="1" customWidth="1"/>
    <col min="32" max="16384" width="9.140625" style="1" customWidth="1"/>
  </cols>
  <sheetData>
    <row r="1" spans="1:29" s="2" customFormat="1" ht="101.25">
      <c r="A1" s="3" t="s">
        <v>0</v>
      </c>
      <c r="B1" s="40" t="s">
        <v>466</v>
      </c>
      <c r="C1" s="7"/>
      <c r="D1" s="3" t="s">
        <v>65</v>
      </c>
      <c r="E1" s="25" t="s">
        <v>456</v>
      </c>
      <c r="F1" s="8" t="s">
        <v>271</v>
      </c>
      <c r="G1" s="57" t="s">
        <v>458</v>
      </c>
      <c r="H1" s="26" t="s">
        <v>459</v>
      </c>
      <c r="I1" s="27" t="s">
        <v>272</v>
      </c>
      <c r="J1" s="28" t="s">
        <v>389</v>
      </c>
      <c r="K1" s="29" t="s">
        <v>460</v>
      </c>
      <c r="L1" s="30" t="s">
        <v>461</v>
      </c>
      <c r="M1" s="31" t="s">
        <v>465</v>
      </c>
      <c r="N1" s="45" t="s">
        <v>390</v>
      </c>
      <c r="O1" s="32" t="s">
        <v>388</v>
      </c>
      <c r="P1" s="33" t="s">
        <v>464</v>
      </c>
      <c r="Q1" s="34" t="s">
        <v>392</v>
      </c>
      <c r="R1" s="35" t="s">
        <v>274</v>
      </c>
      <c r="S1" s="36" t="s">
        <v>462</v>
      </c>
      <c r="T1" s="36" t="s">
        <v>468</v>
      </c>
      <c r="U1" s="37" t="s">
        <v>273</v>
      </c>
      <c r="V1" s="47" t="s">
        <v>463</v>
      </c>
      <c r="W1" s="38" t="s">
        <v>391</v>
      </c>
      <c r="X1" s="39" t="s">
        <v>457</v>
      </c>
      <c r="Y1" s="68"/>
      <c r="Z1" s="50" t="s">
        <v>267</v>
      </c>
      <c r="AA1" s="51" t="s">
        <v>268</v>
      </c>
      <c r="AB1" s="51" t="s">
        <v>269</v>
      </c>
      <c r="AC1" s="51" t="s">
        <v>270</v>
      </c>
    </row>
    <row r="2" spans="1:29" ht="15.75" customHeight="1">
      <c r="A2" s="4" t="s">
        <v>110</v>
      </c>
      <c r="B2" s="5" t="s">
        <v>1</v>
      </c>
      <c r="C2" s="22" t="s">
        <v>275</v>
      </c>
      <c r="D2" s="6" t="s">
        <v>66</v>
      </c>
      <c r="E2" s="9">
        <v>16</v>
      </c>
      <c r="F2" s="9">
        <f aca="true" t="shared" si="0" ref="F2:F22">SUM(G2:X2)</f>
        <v>16</v>
      </c>
      <c r="G2" s="58"/>
      <c r="H2" s="10"/>
      <c r="I2" s="13"/>
      <c r="J2" s="23"/>
      <c r="K2" s="16">
        <v>2</v>
      </c>
      <c r="L2" s="15"/>
      <c r="M2" s="20"/>
      <c r="N2" s="46">
        <v>6</v>
      </c>
      <c r="O2" s="21"/>
      <c r="P2" s="12"/>
      <c r="Q2" s="17">
        <v>4</v>
      </c>
      <c r="R2" s="18"/>
      <c r="S2" s="19">
        <v>3</v>
      </c>
      <c r="T2" s="24">
        <v>1</v>
      </c>
      <c r="U2" s="14"/>
      <c r="V2" s="48"/>
      <c r="W2" s="11"/>
      <c r="X2" s="24"/>
      <c r="Y2" s="69">
        <f>G2+H2+I2+J2+K2+L2+M2+N2+O2+P2+Q2+R2+S2+T2+U2+V2+W2</f>
        <v>16</v>
      </c>
      <c r="Z2" s="52">
        <v>2.37</v>
      </c>
      <c r="AA2" s="53">
        <f aca="true" t="shared" si="1" ref="AA2:AC11">ROUND((Z2)*1.23,2)</f>
        <v>2.92</v>
      </c>
      <c r="AB2" s="53">
        <f aca="true" t="shared" si="2" ref="AB2:AB22">SUMPRODUCT(F2*Z2)</f>
        <v>37.92</v>
      </c>
      <c r="AC2" s="53">
        <f t="shared" si="1"/>
        <v>46.64</v>
      </c>
    </row>
    <row r="3" spans="1:29" ht="17.25" customHeight="1">
      <c r="A3" s="4" t="s">
        <v>111</v>
      </c>
      <c r="B3" s="5" t="s">
        <v>72</v>
      </c>
      <c r="C3" s="22" t="s">
        <v>276</v>
      </c>
      <c r="D3" s="6" t="s">
        <v>66</v>
      </c>
      <c r="E3" s="9">
        <v>82</v>
      </c>
      <c r="F3" s="9">
        <f t="shared" si="0"/>
        <v>82</v>
      </c>
      <c r="G3" s="58">
        <v>10</v>
      </c>
      <c r="H3" s="10"/>
      <c r="I3" s="13"/>
      <c r="J3" s="23"/>
      <c r="K3" s="16">
        <v>6</v>
      </c>
      <c r="L3" s="15">
        <v>9</v>
      </c>
      <c r="M3" s="20"/>
      <c r="N3" s="46">
        <v>12</v>
      </c>
      <c r="O3" s="21">
        <v>10</v>
      </c>
      <c r="P3" s="12"/>
      <c r="Q3" s="17"/>
      <c r="R3" s="18"/>
      <c r="S3" s="19">
        <v>5</v>
      </c>
      <c r="T3" s="24"/>
      <c r="U3" s="41">
        <v>30</v>
      </c>
      <c r="V3" s="48"/>
      <c r="W3" s="11"/>
      <c r="X3" s="24"/>
      <c r="Y3" s="69">
        <f aca="true" t="shared" si="3" ref="Y3:Y66">G3+H3+I3+J3+K3+L3+M3+N3+O3+P3+Q3+R3+S3+T3+U3+V3+W3</f>
        <v>82</v>
      </c>
      <c r="Z3" s="52">
        <v>1.64</v>
      </c>
      <c r="AA3" s="53">
        <f t="shared" si="1"/>
        <v>2.02</v>
      </c>
      <c r="AB3" s="53">
        <f t="shared" si="2"/>
        <v>134.48</v>
      </c>
      <c r="AC3" s="53">
        <f t="shared" si="1"/>
        <v>165.41</v>
      </c>
    </row>
    <row r="4" spans="1:29" ht="18.75" customHeight="1">
      <c r="A4" s="4" t="s">
        <v>112</v>
      </c>
      <c r="B4" s="5" t="s">
        <v>71</v>
      </c>
      <c r="C4" s="22" t="s">
        <v>277</v>
      </c>
      <c r="D4" s="6" t="s">
        <v>66</v>
      </c>
      <c r="E4" s="9">
        <v>127</v>
      </c>
      <c r="F4" s="9">
        <f t="shared" si="0"/>
        <v>127</v>
      </c>
      <c r="G4" s="58">
        <v>16</v>
      </c>
      <c r="H4" s="10">
        <v>8</v>
      </c>
      <c r="I4" s="13"/>
      <c r="J4" s="23">
        <v>2</v>
      </c>
      <c r="K4" s="16">
        <v>6</v>
      </c>
      <c r="L4" s="15">
        <v>10</v>
      </c>
      <c r="M4" s="20">
        <v>4</v>
      </c>
      <c r="N4" s="46">
        <v>12</v>
      </c>
      <c r="O4" s="21">
        <v>10</v>
      </c>
      <c r="P4" s="12">
        <v>2</v>
      </c>
      <c r="Q4" s="17">
        <v>10</v>
      </c>
      <c r="R4" s="18"/>
      <c r="S4" s="19">
        <v>2</v>
      </c>
      <c r="T4" s="24"/>
      <c r="U4" s="41">
        <v>30</v>
      </c>
      <c r="V4" s="48">
        <v>10</v>
      </c>
      <c r="W4" s="11">
        <v>5</v>
      </c>
      <c r="X4" s="24"/>
      <c r="Y4" s="69">
        <f t="shared" si="3"/>
        <v>127</v>
      </c>
      <c r="Z4" s="52">
        <v>1.69</v>
      </c>
      <c r="AA4" s="53">
        <f t="shared" si="1"/>
        <v>2.08</v>
      </c>
      <c r="AB4" s="53">
        <f t="shared" si="2"/>
        <v>214.63</v>
      </c>
      <c r="AC4" s="53">
        <f t="shared" si="1"/>
        <v>263.99</v>
      </c>
    </row>
    <row r="5" spans="1:29" ht="18" customHeight="1">
      <c r="A5" s="4" t="s">
        <v>113</v>
      </c>
      <c r="B5" s="5" t="s">
        <v>73</v>
      </c>
      <c r="C5" s="22" t="s">
        <v>278</v>
      </c>
      <c r="D5" s="6" t="s">
        <v>66</v>
      </c>
      <c r="E5" s="9">
        <v>174</v>
      </c>
      <c r="F5" s="9">
        <f t="shared" si="0"/>
        <v>174</v>
      </c>
      <c r="G5" s="58">
        <v>24</v>
      </c>
      <c r="H5" s="10">
        <v>24</v>
      </c>
      <c r="I5" s="13"/>
      <c r="J5" s="23">
        <v>2</v>
      </c>
      <c r="K5" s="16">
        <v>6</v>
      </c>
      <c r="L5" s="15">
        <v>12</v>
      </c>
      <c r="M5" s="20"/>
      <c r="N5" s="46"/>
      <c r="O5" s="21">
        <v>10</v>
      </c>
      <c r="P5" s="12">
        <v>6</v>
      </c>
      <c r="Q5" s="17">
        <v>30</v>
      </c>
      <c r="R5" s="18"/>
      <c r="S5" s="19">
        <v>10</v>
      </c>
      <c r="T5" s="24">
        <v>5</v>
      </c>
      <c r="U5" s="41">
        <v>30</v>
      </c>
      <c r="V5" s="48">
        <v>10</v>
      </c>
      <c r="W5" s="11">
        <v>5</v>
      </c>
      <c r="X5" s="24"/>
      <c r="Y5" s="69">
        <f t="shared" si="3"/>
        <v>174</v>
      </c>
      <c r="Z5" s="52">
        <v>1.11</v>
      </c>
      <c r="AA5" s="53">
        <f t="shared" si="1"/>
        <v>1.37</v>
      </c>
      <c r="AB5" s="53">
        <f t="shared" si="2"/>
        <v>193.14000000000001</v>
      </c>
      <c r="AC5" s="53">
        <f t="shared" si="1"/>
        <v>237.56</v>
      </c>
    </row>
    <row r="6" spans="1:29" ht="18" customHeight="1">
      <c r="A6" s="4" t="s">
        <v>114</v>
      </c>
      <c r="B6" s="5" t="s">
        <v>86</v>
      </c>
      <c r="C6" s="22" t="s">
        <v>279</v>
      </c>
      <c r="D6" s="6" t="s">
        <v>66</v>
      </c>
      <c r="E6" s="9">
        <v>104</v>
      </c>
      <c r="F6" s="9">
        <f t="shared" si="0"/>
        <v>104</v>
      </c>
      <c r="G6" s="58">
        <v>12</v>
      </c>
      <c r="H6" s="10">
        <v>24</v>
      </c>
      <c r="I6" s="13"/>
      <c r="J6" s="23"/>
      <c r="K6" s="16">
        <v>6</v>
      </c>
      <c r="L6" s="15">
        <v>6</v>
      </c>
      <c r="M6" s="20"/>
      <c r="N6" s="46">
        <v>12</v>
      </c>
      <c r="O6" s="21"/>
      <c r="P6" s="12"/>
      <c r="Q6" s="17"/>
      <c r="R6" s="18"/>
      <c r="S6" s="19">
        <v>2</v>
      </c>
      <c r="T6" s="24">
        <v>2</v>
      </c>
      <c r="U6" s="41">
        <v>30</v>
      </c>
      <c r="V6" s="48">
        <v>10</v>
      </c>
      <c r="W6" s="11"/>
      <c r="X6" s="24"/>
      <c r="Y6" s="69">
        <f t="shared" si="3"/>
        <v>104</v>
      </c>
      <c r="Z6" s="52">
        <v>1.11</v>
      </c>
      <c r="AA6" s="53">
        <f t="shared" si="1"/>
        <v>1.37</v>
      </c>
      <c r="AB6" s="53">
        <f t="shared" si="2"/>
        <v>115.44000000000001</v>
      </c>
      <c r="AC6" s="53">
        <f t="shared" si="1"/>
        <v>141.99</v>
      </c>
    </row>
    <row r="7" spans="1:29" ht="18" customHeight="1">
      <c r="A7" s="4" t="s">
        <v>115</v>
      </c>
      <c r="B7" s="5" t="s">
        <v>2</v>
      </c>
      <c r="C7" s="22" t="s">
        <v>280</v>
      </c>
      <c r="D7" s="6" t="s">
        <v>66</v>
      </c>
      <c r="E7" s="9">
        <v>11</v>
      </c>
      <c r="F7" s="9">
        <f t="shared" si="0"/>
        <v>11</v>
      </c>
      <c r="G7" s="58"/>
      <c r="H7" s="10">
        <v>4</v>
      </c>
      <c r="I7" s="13"/>
      <c r="J7" s="23"/>
      <c r="K7" s="16">
        <v>2</v>
      </c>
      <c r="L7" s="15">
        <v>3</v>
      </c>
      <c r="M7" s="20"/>
      <c r="N7" s="46"/>
      <c r="O7" s="21"/>
      <c r="P7" s="12"/>
      <c r="Q7" s="17"/>
      <c r="R7" s="18"/>
      <c r="S7" s="19">
        <v>1</v>
      </c>
      <c r="T7" s="24"/>
      <c r="U7" s="14"/>
      <c r="V7" s="48">
        <v>1</v>
      </c>
      <c r="W7" s="11"/>
      <c r="X7" s="24"/>
      <c r="Y7" s="69">
        <f t="shared" si="3"/>
        <v>11</v>
      </c>
      <c r="Z7" s="52">
        <v>2.67</v>
      </c>
      <c r="AA7" s="53">
        <f t="shared" si="1"/>
        <v>3.28</v>
      </c>
      <c r="AB7" s="53">
        <f t="shared" si="2"/>
        <v>29.369999999999997</v>
      </c>
      <c r="AC7" s="53">
        <f t="shared" si="1"/>
        <v>36.13</v>
      </c>
    </row>
    <row r="8" spans="1:29" ht="15.75" customHeight="1">
      <c r="A8" s="4" t="s">
        <v>116</v>
      </c>
      <c r="B8" s="5" t="s">
        <v>3</v>
      </c>
      <c r="C8" s="22" t="s">
        <v>281</v>
      </c>
      <c r="D8" s="6" t="s">
        <v>67</v>
      </c>
      <c r="E8" s="9">
        <v>1</v>
      </c>
      <c r="F8" s="9">
        <f t="shared" si="0"/>
        <v>1</v>
      </c>
      <c r="G8" s="58"/>
      <c r="H8" s="10"/>
      <c r="I8" s="13"/>
      <c r="J8" s="23"/>
      <c r="K8" s="16">
        <v>0</v>
      </c>
      <c r="L8" s="15"/>
      <c r="M8" s="20"/>
      <c r="N8" s="46"/>
      <c r="O8" s="21"/>
      <c r="P8" s="12"/>
      <c r="Q8" s="17">
        <v>1</v>
      </c>
      <c r="R8" s="18"/>
      <c r="S8" s="19"/>
      <c r="T8" s="24"/>
      <c r="U8" s="14"/>
      <c r="V8" s="48"/>
      <c r="W8" s="11"/>
      <c r="X8" s="24"/>
      <c r="Y8" s="69">
        <f t="shared" si="3"/>
        <v>1</v>
      </c>
      <c r="Z8" s="52">
        <v>15.6</v>
      </c>
      <c r="AA8" s="53">
        <f>ROUND((Z8)*1.23,2)</f>
        <v>19.19</v>
      </c>
      <c r="AB8" s="53">
        <f t="shared" si="2"/>
        <v>15.6</v>
      </c>
      <c r="AC8" s="53">
        <f t="shared" si="1"/>
        <v>19.19</v>
      </c>
    </row>
    <row r="9" spans="1:29" ht="24.75" customHeight="1">
      <c r="A9" s="4" t="s">
        <v>117</v>
      </c>
      <c r="B9" s="5" t="s">
        <v>4</v>
      </c>
      <c r="C9" s="22">
        <v>92966</v>
      </c>
      <c r="D9" s="6" t="s">
        <v>67</v>
      </c>
      <c r="E9" s="9">
        <v>2</v>
      </c>
      <c r="F9" s="9">
        <f t="shared" si="0"/>
        <v>2</v>
      </c>
      <c r="G9" s="58"/>
      <c r="H9" s="10"/>
      <c r="I9" s="13"/>
      <c r="J9" s="23"/>
      <c r="K9" s="16">
        <v>0</v>
      </c>
      <c r="L9" s="15"/>
      <c r="M9" s="20"/>
      <c r="N9" s="46"/>
      <c r="O9" s="21"/>
      <c r="P9" s="12"/>
      <c r="Q9" s="17">
        <v>2</v>
      </c>
      <c r="R9" s="18"/>
      <c r="S9" s="19"/>
      <c r="T9" s="24"/>
      <c r="U9" s="14"/>
      <c r="V9" s="48"/>
      <c r="W9" s="11"/>
      <c r="X9" s="24"/>
      <c r="Y9" s="69">
        <f t="shared" si="3"/>
        <v>2</v>
      </c>
      <c r="Z9" s="52">
        <v>3.77</v>
      </c>
      <c r="AA9" s="53">
        <f t="shared" si="1"/>
        <v>4.64</v>
      </c>
      <c r="AB9" s="53">
        <f t="shared" si="2"/>
        <v>7.54</v>
      </c>
      <c r="AC9" s="53">
        <f t="shared" si="1"/>
        <v>9.27</v>
      </c>
    </row>
    <row r="10" spans="1:29" ht="16.5" customHeight="1">
      <c r="A10" s="4" t="s">
        <v>118</v>
      </c>
      <c r="B10" s="5" t="s">
        <v>5</v>
      </c>
      <c r="C10" s="22" t="s">
        <v>282</v>
      </c>
      <c r="D10" s="6" t="s">
        <v>67</v>
      </c>
      <c r="E10" s="9">
        <v>12</v>
      </c>
      <c r="F10" s="9">
        <f t="shared" si="0"/>
        <v>12</v>
      </c>
      <c r="G10" s="58">
        <v>12</v>
      </c>
      <c r="H10" s="10"/>
      <c r="I10" s="13"/>
      <c r="J10" s="23"/>
      <c r="K10" s="16">
        <v>0</v>
      </c>
      <c r="L10" s="15"/>
      <c r="M10" s="20"/>
      <c r="N10" s="46"/>
      <c r="O10" s="21"/>
      <c r="P10" s="12"/>
      <c r="Q10" s="17"/>
      <c r="R10" s="18"/>
      <c r="S10" s="19"/>
      <c r="T10" s="24"/>
      <c r="U10" s="14"/>
      <c r="V10" s="48"/>
      <c r="W10" s="11"/>
      <c r="X10" s="24"/>
      <c r="Y10" s="69">
        <f t="shared" si="3"/>
        <v>12</v>
      </c>
      <c r="Z10" s="52">
        <v>2.99</v>
      </c>
      <c r="AA10" s="53">
        <f t="shared" si="1"/>
        <v>3.68</v>
      </c>
      <c r="AB10" s="53">
        <f t="shared" si="2"/>
        <v>35.88</v>
      </c>
      <c r="AC10" s="53">
        <f t="shared" si="1"/>
        <v>44.13</v>
      </c>
    </row>
    <row r="11" spans="1:29" ht="14.25" customHeight="1">
      <c r="A11" s="4" t="s">
        <v>119</v>
      </c>
      <c r="B11" s="5" t="s">
        <v>6</v>
      </c>
      <c r="C11" s="22" t="s">
        <v>283</v>
      </c>
      <c r="D11" s="6" t="s">
        <v>67</v>
      </c>
      <c r="E11" s="9">
        <v>1</v>
      </c>
      <c r="F11" s="9">
        <f t="shared" si="0"/>
        <v>1</v>
      </c>
      <c r="G11" s="58"/>
      <c r="H11" s="10"/>
      <c r="I11" s="13"/>
      <c r="J11" s="23"/>
      <c r="K11" s="16">
        <v>0</v>
      </c>
      <c r="L11" s="15"/>
      <c r="M11" s="20"/>
      <c r="N11" s="46"/>
      <c r="O11" s="21"/>
      <c r="P11" s="12"/>
      <c r="Q11" s="17">
        <v>1</v>
      </c>
      <c r="R11" s="18"/>
      <c r="S11" s="19"/>
      <c r="T11" s="24"/>
      <c r="U11" s="14"/>
      <c r="V11" s="48"/>
      <c r="W11" s="11"/>
      <c r="X11" s="24"/>
      <c r="Y11" s="69">
        <f t="shared" si="3"/>
        <v>1</v>
      </c>
      <c r="Z11" s="52">
        <v>2.47</v>
      </c>
      <c r="AA11" s="53">
        <f t="shared" si="1"/>
        <v>3.04</v>
      </c>
      <c r="AB11" s="53">
        <f t="shared" si="2"/>
        <v>2.47</v>
      </c>
      <c r="AC11" s="53">
        <f t="shared" si="1"/>
        <v>3.04</v>
      </c>
    </row>
    <row r="12" spans="1:29" ht="20.25" customHeight="1">
      <c r="A12" s="4" t="s">
        <v>120</v>
      </c>
      <c r="B12" s="5" t="s">
        <v>7</v>
      </c>
      <c r="C12" s="22" t="s">
        <v>284</v>
      </c>
      <c r="D12" s="6" t="s">
        <v>67</v>
      </c>
      <c r="E12" s="9">
        <v>20</v>
      </c>
      <c r="F12" s="9">
        <f t="shared" si="0"/>
        <v>20</v>
      </c>
      <c r="G12" s="58">
        <v>10</v>
      </c>
      <c r="H12" s="10"/>
      <c r="I12" s="13"/>
      <c r="J12" s="23"/>
      <c r="K12" s="16">
        <v>0</v>
      </c>
      <c r="L12" s="15"/>
      <c r="M12" s="20"/>
      <c r="N12" s="46"/>
      <c r="O12" s="21"/>
      <c r="P12" s="12"/>
      <c r="Q12" s="17">
        <v>10</v>
      </c>
      <c r="R12" s="18"/>
      <c r="S12" s="19"/>
      <c r="T12" s="24"/>
      <c r="U12" s="14"/>
      <c r="V12" s="48"/>
      <c r="W12" s="11"/>
      <c r="X12" s="24"/>
      <c r="Y12" s="69">
        <f t="shared" si="3"/>
        <v>20</v>
      </c>
      <c r="Z12" s="52">
        <v>1.95</v>
      </c>
      <c r="AA12" s="53">
        <f aca="true" t="shared" si="4" ref="AA12:AC25">ROUND((Z12)*1.23,2)</f>
        <v>2.4</v>
      </c>
      <c r="AB12" s="53">
        <f t="shared" si="2"/>
        <v>39</v>
      </c>
      <c r="AC12" s="53">
        <f t="shared" si="4"/>
        <v>47.97</v>
      </c>
    </row>
    <row r="13" spans="1:29" ht="18" customHeight="1">
      <c r="A13" s="4" t="s">
        <v>121</v>
      </c>
      <c r="B13" s="5" t="s">
        <v>76</v>
      </c>
      <c r="C13" s="22" t="s">
        <v>286</v>
      </c>
      <c r="D13" s="6" t="s">
        <v>67</v>
      </c>
      <c r="E13" s="9">
        <v>16</v>
      </c>
      <c r="F13" s="9">
        <f t="shared" si="0"/>
        <v>16</v>
      </c>
      <c r="G13" s="58">
        <v>6</v>
      </c>
      <c r="H13" s="10"/>
      <c r="I13" s="13"/>
      <c r="J13" s="23"/>
      <c r="K13" s="16">
        <v>0</v>
      </c>
      <c r="L13" s="15"/>
      <c r="M13" s="20"/>
      <c r="N13" s="46"/>
      <c r="O13" s="21"/>
      <c r="P13" s="12"/>
      <c r="Q13" s="17">
        <v>10</v>
      </c>
      <c r="R13" s="18"/>
      <c r="S13" s="19"/>
      <c r="T13" s="24"/>
      <c r="U13" s="14"/>
      <c r="V13" s="48"/>
      <c r="W13" s="11"/>
      <c r="X13" s="24"/>
      <c r="Y13" s="69">
        <f t="shared" si="3"/>
        <v>16</v>
      </c>
      <c r="Z13" s="52">
        <v>1.69</v>
      </c>
      <c r="AA13" s="53">
        <f t="shared" si="4"/>
        <v>2.08</v>
      </c>
      <c r="AB13" s="53">
        <f t="shared" si="2"/>
        <v>27.04</v>
      </c>
      <c r="AC13" s="53">
        <f t="shared" si="4"/>
        <v>33.26</v>
      </c>
    </row>
    <row r="14" spans="1:29" ht="18" customHeight="1">
      <c r="A14" s="4" t="s">
        <v>122</v>
      </c>
      <c r="B14" s="5" t="s">
        <v>8</v>
      </c>
      <c r="C14" s="22" t="s">
        <v>285</v>
      </c>
      <c r="D14" s="6" t="s">
        <v>67</v>
      </c>
      <c r="E14" s="9">
        <v>6</v>
      </c>
      <c r="F14" s="9">
        <f t="shared" si="0"/>
        <v>6</v>
      </c>
      <c r="G14" s="58">
        <v>6</v>
      </c>
      <c r="H14" s="10"/>
      <c r="I14" s="13"/>
      <c r="J14" s="23"/>
      <c r="K14" s="16">
        <v>0</v>
      </c>
      <c r="L14" s="15"/>
      <c r="M14" s="20"/>
      <c r="N14" s="46"/>
      <c r="O14" s="21"/>
      <c r="P14" s="12"/>
      <c r="Q14" s="17"/>
      <c r="R14" s="18"/>
      <c r="S14" s="19"/>
      <c r="T14" s="24"/>
      <c r="U14" s="14"/>
      <c r="V14" s="48"/>
      <c r="W14" s="11"/>
      <c r="X14" s="24"/>
      <c r="Y14" s="69">
        <f t="shared" si="3"/>
        <v>6</v>
      </c>
      <c r="Z14" s="52">
        <v>10</v>
      </c>
      <c r="AA14" s="53">
        <f t="shared" si="4"/>
        <v>12.3</v>
      </c>
      <c r="AB14" s="53">
        <f t="shared" si="2"/>
        <v>60</v>
      </c>
      <c r="AC14" s="53">
        <f t="shared" si="4"/>
        <v>73.8</v>
      </c>
    </row>
    <row r="15" spans="1:29" ht="17.25" customHeight="1">
      <c r="A15" s="4" t="s">
        <v>123</v>
      </c>
      <c r="B15" s="5" t="s">
        <v>9</v>
      </c>
      <c r="C15" s="22" t="s">
        <v>287</v>
      </c>
      <c r="D15" s="6" t="s">
        <v>66</v>
      </c>
      <c r="E15" s="9">
        <v>1</v>
      </c>
      <c r="F15" s="9">
        <f t="shared" si="0"/>
        <v>1</v>
      </c>
      <c r="G15" s="58"/>
      <c r="H15" s="10"/>
      <c r="I15" s="13"/>
      <c r="J15" s="23"/>
      <c r="K15" s="16">
        <v>0</v>
      </c>
      <c r="L15" s="15"/>
      <c r="M15" s="20"/>
      <c r="N15" s="46"/>
      <c r="O15" s="21"/>
      <c r="P15" s="12"/>
      <c r="Q15" s="17"/>
      <c r="R15" s="18"/>
      <c r="S15" s="19"/>
      <c r="T15" s="24"/>
      <c r="U15" s="14"/>
      <c r="V15" s="48">
        <v>1</v>
      </c>
      <c r="W15" s="11"/>
      <c r="X15" s="24"/>
      <c r="Y15" s="69">
        <f t="shared" si="3"/>
        <v>1</v>
      </c>
      <c r="Z15" s="52">
        <v>21.45</v>
      </c>
      <c r="AA15" s="53">
        <f t="shared" si="4"/>
        <v>26.38</v>
      </c>
      <c r="AB15" s="53">
        <f t="shared" si="2"/>
        <v>21.45</v>
      </c>
      <c r="AC15" s="53">
        <f t="shared" si="4"/>
        <v>26.38</v>
      </c>
    </row>
    <row r="16" spans="1:29" ht="18" customHeight="1">
      <c r="A16" s="4" t="s">
        <v>124</v>
      </c>
      <c r="B16" s="5" t="s">
        <v>74</v>
      </c>
      <c r="C16" s="22" t="s">
        <v>288</v>
      </c>
      <c r="D16" s="6" t="s">
        <v>66</v>
      </c>
      <c r="E16" s="9">
        <v>8</v>
      </c>
      <c r="F16" s="9">
        <f t="shared" si="0"/>
        <v>8</v>
      </c>
      <c r="G16" s="58">
        <v>2</v>
      </c>
      <c r="H16" s="10"/>
      <c r="I16" s="13"/>
      <c r="J16" s="23"/>
      <c r="K16" s="16">
        <v>0</v>
      </c>
      <c r="L16" s="15"/>
      <c r="M16" s="20"/>
      <c r="N16" s="46">
        <v>3</v>
      </c>
      <c r="O16" s="21"/>
      <c r="P16" s="12"/>
      <c r="Q16" s="17">
        <v>1</v>
      </c>
      <c r="R16" s="18"/>
      <c r="S16" s="19">
        <v>2</v>
      </c>
      <c r="T16" s="24"/>
      <c r="U16" s="14"/>
      <c r="V16" s="48"/>
      <c r="W16" s="11"/>
      <c r="X16" s="24"/>
      <c r="Y16" s="69">
        <f t="shared" si="3"/>
        <v>8</v>
      </c>
      <c r="Z16" s="52">
        <v>50.7</v>
      </c>
      <c r="AA16" s="53">
        <f t="shared" si="4"/>
        <v>62.36</v>
      </c>
      <c r="AB16" s="53">
        <f t="shared" si="2"/>
        <v>405.6</v>
      </c>
      <c r="AC16" s="53">
        <f t="shared" si="4"/>
        <v>498.89</v>
      </c>
    </row>
    <row r="17" spans="1:29" ht="17.25" customHeight="1">
      <c r="A17" s="4" t="s">
        <v>125</v>
      </c>
      <c r="B17" s="5" t="s">
        <v>75</v>
      </c>
      <c r="C17" s="22" t="s">
        <v>289</v>
      </c>
      <c r="D17" s="6" t="s">
        <v>68</v>
      </c>
      <c r="E17" s="9">
        <v>3</v>
      </c>
      <c r="F17" s="9">
        <f t="shared" si="0"/>
        <v>3</v>
      </c>
      <c r="G17" s="58">
        <v>1</v>
      </c>
      <c r="H17" s="10"/>
      <c r="I17" s="13"/>
      <c r="J17" s="23">
        <v>2</v>
      </c>
      <c r="K17" s="16">
        <v>0</v>
      </c>
      <c r="L17" s="15"/>
      <c r="M17" s="20"/>
      <c r="N17" s="46"/>
      <c r="O17" s="21"/>
      <c r="P17" s="12"/>
      <c r="Q17" s="17"/>
      <c r="R17" s="18"/>
      <c r="S17" s="19"/>
      <c r="T17" s="24"/>
      <c r="U17" s="14"/>
      <c r="V17" s="48"/>
      <c r="W17" s="11"/>
      <c r="X17" s="24"/>
      <c r="Y17" s="69">
        <f t="shared" si="3"/>
        <v>3</v>
      </c>
      <c r="Z17" s="52">
        <v>6.63</v>
      </c>
      <c r="AA17" s="53">
        <f t="shared" si="4"/>
        <v>8.15</v>
      </c>
      <c r="AB17" s="53">
        <f t="shared" si="2"/>
        <v>19.89</v>
      </c>
      <c r="AC17" s="53">
        <f t="shared" si="4"/>
        <v>24.46</v>
      </c>
    </row>
    <row r="18" spans="1:29" ht="15.75" customHeight="1">
      <c r="A18" s="4" t="s">
        <v>126</v>
      </c>
      <c r="B18" s="5" t="s">
        <v>77</v>
      </c>
      <c r="C18" s="22" t="s">
        <v>290</v>
      </c>
      <c r="D18" s="6" t="s">
        <v>68</v>
      </c>
      <c r="E18" s="9">
        <v>9</v>
      </c>
      <c r="F18" s="9">
        <f t="shared" si="0"/>
        <v>9</v>
      </c>
      <c r="G18" s="58">
        <v>1</v>
      </c>
      <c r="H18" s="10"/>
      <c r="I18" s="13"/>
      <c r="J18" s="23"/>
      <c r="K18" s="16">
        <v>2</v>
      </c>
      <c r="L18" s="15">
        <v>4</v>
      </c>
      <c r="M18" s="20"/>
      <c r="N18" s="46">
        <v>1</v>
      </c>
      <c r="O18" s="21"/>
      <c r="P18" s="12"/>
      <c r="Q18" s="17">
        <v>1</v>
      </c>
      <c r="R18" s="18"/>
      <c r="S18" s="19"/>
      <c r="T18" s="24"/>
      <c r="U18" s="14"/>
      <c r="V18" s="48"/>
      <c r="W18" s="11"/>
      <c r="X18" s="24"/>
      <c r="Y18" s="69">
        <f t="shared" si="3"/>
        <v>9</v>
      </c>
      <c r="Z18" s="52">
        <v>22.75</v>
      </c>
      <c r="AA18" s="53">
        <f t="shared" si="4"/>
        <v>27.98</v>
      </c>
      <c r="AB18" s="53">
        <f t="shared" si="2"/>
        <v>204.75</v>
      </c>
      <c r="AC18" s="53">
        <f t="shared" si="4"/>
        <v>251.84</v>
      </c>
    </row>
    <row r="19" spans="1:29" ht="17.25" customHeight="1">
      <c r="A19" s="4" t="s">
        <v>127</v>
      </c>
      <c r="B19" s="5" t="s">
        <v>78</v>
      </c>
      <c r="C19" s="22" t="s">
        <v>291</v>
      </c>
      <c r="D19" s="6" t="s">
        <v>68</v>
      </c>
      <c r="E19" s="9">
        <v>2</v>
      </c>
      <c r="F19" s="9">
        <f t="shared" si="0"/>
        <v>2</v>
      </c>
      <c r="G19" s="58">
        <v>2</v>
      </c>
      <c r="H19" s="10"/>
      <c r="I19" s="13"/>
      <c r="J19" s="23"/>
      <c r="K19" s="16">
        <v>0</v>
      </c>
      <c r="L19" s="15"/>
      <c r="M19" s="20"/>
      <c r="N19" s="46"/>
      <c r="O19" s="21"/>
      <c r="P19" s="12"/>
      <c r="Q19" s="17"/>
      <c r="R19" s="18"/>
      <c r="S19" s="19"/>
      <c r="T19" s="24"/>
      <c r="U19" s="14"/>
      <c r="V19" s="48"/>
      <c r="W19" s="11"/>
      <c r="X19" s="24"/>
      <c r="Y19" s="69">
        <f t="shared" si="3"/>
        <v>2</v>
      </c>
      <c r="Z19" s="52">
        <v>22.75</v>
      </c>
      <c r="AA19" s="53">
        <f t="shared" si="4"/>
        <v>27.98</v>
      </c>
      <c r="AB19" s="53">
        <f t="shared" si="2"/>
        <v>45.5</v>
      </c>
      <c r="AC19" s="53">
        <f t="shared" si="4"/>
        <v>55.97</v>
      </c>
    </row>
    <row r="20" spans="1:29" ht="18.75" customHeight="1">
      <c r="A20" s="4" t="s">
        <v>128</v>
      </c>
      <c r="B20" s="5" t="s">
        <v>80</v>
      </c>
      <c r="C20" s="22" t="s">
        <v>292</v>
      </c>
      <c r="D20" s="6" t="s">
        <v>66</v>
      </c>
      <c r="E20" s="9">
        <v>24</v>
      </c>
      <c r="F20" s="9">
        <f t="shared" si="0"/>
        <v>24</v>
      </c>
      <c r="G20" s="58">
        <v>3</v>
      </c>
      <c r="H20" s="10"/>
      <c r="I20" s="13"/>
      <c r="J20" s="23"/>
      <c r="K20" s="16">
        <v>2</v>
      </c>
      <c r="L20" s="15">
        <v>2</v>
      </c>
      <c r="M20" s="20"/>
      <c r="N20" s="46">
        <v>5</v>
      </c>
      <c r="O20" s="21"/>
      <c r="P20" s="12"/>
      <c r="Q20" s="17"/>
      <c r="R20" s="18"/>
      <c r="S20" s="19"/>
      <c r="T20" s="24"/>
      <c r="U20" s="41">
        <v>12</v>
      </c>
      <c r="V20" s="48"/>
      <c r="W20" s="11"/>
      <c r="X20" s="24"/>
      <c r="Y20" s="69">
        <f t="shared" si="3"/>
        <v>24</v>
      </c>
      <c r="Z20" s="52">
        <v>2.99</v>
      </c>
      <c r="AA20" s="53">
        <f t="shared" si="4"/>
        <v>3.68</v>
      </c>
      <c r="AB20" s="53">
        <f t="shared" si="2"/>
        <v>71.76</v>
      </c>
      <c r="AC20" s="53">
        <f t="shared" si="4"/>
        <v>88.26</v>
      </c>
    </row>
    <row r="21" spans="1:29" ht="16.5" customHeight="1">
      <c r="A21" s="4" t="s">
        <v>129</v>
      </c>
      <c r="B21" s="5" t="s">
        <v>81</v>
      </c>
      <c r="C21" s="22" t="s">
        <v>293</v>
      </c>
      <c r="D21" s="6" t="s">
        <v>66</v>
      </c>
      <c r="E21" s="9">
        <v>42</v>
      </c>
      <c r="F21" s="9">
        <f t="shared" si="0"/>
        <v>42</v>
      </c>
      <c r="G21" s="58">
        <v>10</v>
      </c>
      <c r="H21" s="10"/>
      <c r="I21" s="13"/>
      <c r="J21" s="23"/>
      <c r="K21" s="16">
        <v>4</v>
      </c>
      <c r="L21" s="15">
        <v>4</v>
      </c>
      <c r="M21" s="20">
        <v>2</v>
      </c>
      <c r="N21" s="46">
        <v>6</v>
      </c>
      <c r="O21" s="21">
        <v>1</v>
      </c>
      <c r="P21" s="12"/>
      <c r="Q21" s="17">
        <v>3</v>
      </c>
      <c r="R21" s="18"/>
      <c r="S21" s="19"/>
      <c r="T21" s="24"/>
      <c r="U21" s="41">
        <v>10</v>
      </c>
      <c r="V21" s="48"/>
      <c r="W21" s="11">
        <v>2</v>
      </c>
      <c r="X21" s="24"/>
      <c r="Y21" s="69">
        <f t="shared" si="3"/>
        <v>42</v>
      </c>
      <c r="Z21" s="52">
        <v>1.95</v>
      </c>
      <c r="AA21" s="53">
        <f t="shared" si="4"/>
        <v>2.4</v>
      </c>
      <c r="AB21" s="53">
        <f t="shared" si="2"/>
        <v>81.89999999999999</v>
      </c>
      <c r="AC21" s="53">
        <f t="shared" si="4"/>
        <v>100.74</v>
      </c>
    </row>
    <row r="22" spans="1:29" ht="17.25" customHeight="1">
      <c r="A22" s="4" t="s">
        <v>130</v>
      </c>
      <c r="B22" s="5" t="s">
        <v>79</v>
      </c>
      <c r="C22" s="22" t="s">
        <v>294</v>
      </c>
      <c r="D22" s="6" t="s">
        <v>66</v>
      </c>
      <c r="E22" s="9">
        <v>6</v>
      </c>
      <c r="F22" s="9">
        <f t="shared" si="0"/>
        <v>6</v>
      </c>
      <c r="G22" s="58">
        <v>2</v>
      </c>
      <c r="H22" s="10"/>
      <c r="I22" s="13"/>
      <c r="J22" s="23">
        <v>1</v>
      </c>
      <c r="K22" s="16">
        <v>0</v>
      </c>
      <c r="L22" s="15">
        <v>1</v>
      </c>
      <c r="M22" s="20"/>
      <c r="N22" s="46">
        <v>2</v>
      </c>
      <c r="O22" s="21"/>
      <c r="P22" s="12"/>
      <c r="Q22" s="17"/>
      <c r="R22" s="18"/>
      <c r="S22" s="19"/>
      <c r="T22" s="24"/>
      <c r="U22" s="14"/>
      <c r="V22" s="48"/>
      <c r="W22" s="11"/>
      <c r="X22" s="24"/>
      <c r="Y22" s="69">
        <f t="shared" si="3"/>
        <v>6</v>
      </c>
      <c r="Z22" s="52">
        <v>3.12</v>
      </c>
      <c r="AA22" s="53">
        <f t="shared" si="4"/>
        <v>3.84</v>
      </c>
      <c r="AB22" s="53">
        <f t="shared" si="2"/>
        <v>18.72</v>
      </c>
      <c r="AC22" s="53">
        <f t="shared" si="4"/>
        <v>23.03</v>
      </c>
    </row>
    <row r="23" spans="1:29" ht="21">
      <c r="A23" s="4" t="s">
        <v>131</v>
      </c>
      <c r="B23" s="5" t="s">
        <v>263</v>
      </c>
      <c r="C23" s="22" t="s">
        <v>295</v>
      </c>
      <c r="D23" s="6" t="s">
        <v>66</v>
      </c>
      <c r="E23" s="9">
        <v>7</v>
      </c>
      <c r="F23" s="9">
        <f aca="true" t="shared" si="5" ref="F23:F54">SUM(G23:X23)</f>
        <v>7</v>
      </c>
      <c r="G23" s="58">
        <v>2</v>
      </c>
      <c r="H23" s="10"/>
      <c r="I23" s="13"/>
      <c r="J23" s="23"/>
      <c r="K23" s="16">
        <v>2</v>
      </c>
      <c r="L23" s="15">
        <v>1</v>
      </c>
      <c r="M23" s="20"/>
      <c r="N23" s="46"/>
      <c r="O23" s="21">
        <v>2</v>
      </c>
      <c r="P23" s="12"/>
      <c r="Q23" s="17"/>
      <c r="R23" s="18"/>
      <c r="S23" s="19"/>
      <c r="T23" s="24"/>
      <c r="U23" s="14"/>
      <c r="V23" s="48"/>
      <c r="W23" s="11"/>
      <c r="X23" s="24"/>
      <c r="Y23" s="69">
        <f t="shared" si="3"/>
        <v>7</v>
      </c>
      <c r="Z23" s="52">
        <v>70.2</v>
      </c>
      <c r="AA23" s="53">
        <f t="shared" si="4"/>
        <v>86.35</v>
      </c>
      <c r="AB23" s="53">
        <f aca="true" t="shared" si="6" ref="AB23:AB54">SUMPRODUCT(F23*Z23)</f>
        <v>491.40000000000003</v>
      </c>
      <c r="AC23" s="53">
        <f t="shared" si="4"/>
        <v>604.42</v>
      </c>
    </row>
    <row r="24" spans="1:29" ht="12.75">
      <c r="A24" s="4" t="s">
        <v>132</v>
      </c>
      <c r="B24" s="5" t="s">
        <v>82</v>
      </c>
      <c r="C24" s="22">
        <v>1140</v>
      </c>
      <c r="D24" s="6" t="s">
        <v>66</v>
      </c>
      <c r="E24" s="9">
        <v>6</v>
      </c>
      <c r="F24" s="9">
        <f t="shared" si="5"/>
        <v>6</v>
      </c>
      <c r="G24" s="58">
        <v>2</v>
      </c>
      <c r="H24" s="10"/>
      <c r="I24" s="13"/>
      <c r="J24" s="23"/>
      <c r="K24" s="16">
        <v>0</v>
      </c>
      <c r="L24" s="15">
        <v>1</v>
      </c>
      <c r="M24" s="20">
        <v>3</v>
      </c>
      <c r="N24" s="46"/>
      <c r="O24" s="21"/>
      <c r="P24" s="12"/>
      <c r="Q24" s="17"/>
      <c r="R24" s="18"/>
      <c r="S24" s="19"/>
      <c r="T24" s="24"/>
      <c r="U24" s="14"/>
      <c r="V24" s="48"/>
      <c r="W24" s="11"/>
      <c r="X24" s="24"/>
      <c r="Y24" s="69">
        <f t="shared" si="3"/>
        <v>6</v>
      </c>
      <c r="Z24" s="52">
        <v>52</v>
      </c>
      <c r="AA24" s="53">
        <f t="shared" si="4"/>
        <v>63.96</v>
      </c>
      <c r="AB24" s="53">
        <f t="shared" si="6"/>
        <v>312</v>
      </c>
      <c r="AC24" s="53">
        <f t="shared" si="4"/>
        <v>383.76</v>
      </c>
    </row>
    <row r="25" spans="1:29" ht="16.5" customHeight="1">
      <c r="A25" s="4" t="s">
        <v>133</v>
      </c>
      <c r="B25" s="5" t="s">
        <v>264</v>
      </c>
      <c r="C25" s="22" t="s">
        <v>296</v>
      </c>
      <c r="D25" s="6" t="s">
        <v>66</v>
      </c>
      <c r="E25" s="9">
        <v>20</v>
      </c>
      <c r="F25" s="9">
        <f t="shared" si="5"/>
        <v>20</v>
      </c>
      <c r="G25" s="58">
        <v>2</v>
      </c>
      <c r="H25" s="10"/>
      <c r="I25" s="13"/>
      <c r="J25" s="23"/>
      <c r="K25" s="16">
        <v>2</v>
      </c>
      <c r="L25" s="15">
        <v>3</v>
      </c>
      <c r="M25" s="20"/>
      <c r="N25" s="46">
        <v>9</v>
      </c>
      <c r="O25" s="21"/>
      <c r="P25" s="12"/>
      <c r="Q25" s="17"/>
      <c r="R25" s="18"/>
      <c r="S25" s="19">
        <v>3</v>
      </c>
      <c r="T25" s="24">
        <v>1</v>
      </c>
      <c r="U25" s="14"/>
      <c r="V25" s="48"/>
      <c r="W25" s="11"/>
      <c r="X25" s="24"/>
      <c r="Y25" s="69">
        <f t="shared" si="3"/>
        <v>20</v>
      </c>
      <c r="Z25" s="52">
        <v>10.4</v>
      </c>
      <c r="AA25" s="53">
        <f t="shared" si="4"/>
        <v>12.79</v>
      </c>
      <c r="AB25" s="53">
        <f t="shared" si="6"/>
        <v>208</v>
      </c>
      <c r="AC25" s="53">
        <f t="shared" si="4"/>
        <v>255.84</v>
      </c>
    </row>
    <row r="26" spans="1:29" ht="12.75">
      <c r="A26" s="4" t="s">
        <v>134</v>
      </c>
      <c r="B26" s="5" t="s">
        <v>265</v>
      </c>
      <c r="C26" s="22">
        <v>971</v>
      </c>
      <c r="D26" s="6" t="s">
        <v>66</v>
      </c>
      <c r="E26" s="9">
        <v>2</v>
      </c>
      <c r="F26" s="9">
        <f t="shared" si="5"/>
        <v>2</v>
      </c>
      <c r="G26" s="58">
        <v>2</v>
      </c>
      <c r="H26" s="10"/>
      <c r="I26" s="13"/>
      <c r="J26" s="23"/>
      <c r="K26" s="16">
        <v>0</v>
      </c>
      <c r="L26" s="15"/>
      <c r="M26" s="20"/>
      <c r="N26" s="46"/>
      <c r="O26" s="21"/>
      <c r="P26" s="12"/>
      <c r="Q26" s="17"/>
      <c r="R26" s="18"/>
      <c r="S26" s="19"/>
      <c r="T26" s="24"/>
      <c r="U26" s="14"/>
      <c r="V26" s="48"/>
      <c r="W26" s="11"/>
      <c r="X26" s="24"/>
      <c r="Y26" s="69">
        <f t="shared" si="3"/>
        <v>2</v>
      </c>
      <c r="Z26" s="52">
        <v>14.3</v>
      </c>
      <c r="AA26" s="53">
        <f aca="true" t="shared" si="7" ref="AA26:AC45">ROUND((Z26)*1.23,2)</f>
        <v>17.59</v>
      </c>
      <c r="AB26" s="53">
        <f t="shared" si="6"/>
        <v>28.6</v>
      </c>
      <c r="AC26" s="53">
        <f t="shared" si="7"/>
        <v>35.18</v>
      </c>
    </row>
    <row r="27" spans="1:29" ht="16.5" customHeight="1">
      <c r="A27" s="4" t="s">
        <v>135</v>
      </c>
      <c r="B27" s="5" t="s">
        <v>266</v>
      </c>
      <c r="C27" s="22">
        <v>22300</v>
      </c>
      <c r="D27" s="6" t="s">
        <v>66</v>
      </c>
      <c r="E27" s="9">
        <v>3</v>
      </c>
      <c r="F27" s="9">
        <f t="shared" si="5"/>
        <v>3</v>
      </c>
      <c r="G27" s="58">
        <v>2</v>
      </c>
      <c r="H27" s="10"/>
      <c r="I27" s="13"/>
      <c r="J27" s="23"/>
      <c r="K27" s="16">
        <v>0</v>
      </c>
      <c r="L27" s="15">
        <v>1</v>
      </c>
      <c r="M27" s="20"/>
      <c r="N27" s="46"/>
      <c r="O27" s="21"/>
      <c r="P27" s="12"/>
      <c r="Q27" s="17"/>
      <c r="R27" s="18"/>
      <c r="S27" s="19"/>
      <c r="T27" s="24"/>
      <c r="U27" s="14"/>
      <c r="V27" s="48"/>
      <c r="W27" s="11"/>
      <c r="X27" s="24"/>
      <c r="Y27" s="69">
        <f t="shared" si="3"/>
        <v>3</v>
      </c>
      <c r="Z27" s="52">
        <v>3.9</v>
      </c>
      <c r="AA27" s="53">
        <f t="shared" si="7"/>
        <v>4.8</v>
      </c>
      <c r="AB27" s="53">
        <f t="shared" si="6"/>
        <v>11.7</v>
      </c>
      <c r="AC27" s="53">
        <f t="shared" si="7"/>
        <v>14.39</v>
      </c>
    </row>
    <row r="28" spans="1:29" ht="15.75" customHeight="1">
      <c r="A28" s="4" t="s">
        <v>136</v>
      </c>
      <c r="B28" s="5" t="s">
        <v>10</v>
      </c>
      <c r="C28" s="22" t="s">
        <v>297</v>
      </c>
      <c r="D28" s="6" t="s">
        <v>66</v>
      </c>
      <c r="E28" s="9">
        <v>4</v>
      </c>
      <c r="F28" s="9">
        <f t="shared" si="5"/>
        <v>4</v>
      </c>
      <c r="G28" s="58">
        <v>1</v>
      </c>
      <c r="H28" s="10"/>
      <c r="I28" s="13"/>
      <c r="J28" s="23"/>
      <c r="K28" s="16">
        <v>2</v>
      </c>
      <c r="L28" s="15"/>
      <c r="M28" s="20"/>
      <c r="N28" s="46"/>
      <c r="O28" s="21"/>
      <c r="P28" s="12"/>
      <c r="Q28" s="17"/>
      <c r="R28" s="18"/>
      <c r="S28" s="19"/>
      <c r="T28" s="24"/>
      <c r="U28" s="41">
        <v>1</v>
      </c>
      <c r="V28" s="48"/>
      <c r="W28" s="11"/>
      <c r="X28" s="24"/>
      <c r="Y28" s="69">
        <f t="shared" si="3"/>
        <v>4</v>
      </c>
      <c r="Z28" s="52">
        <v>61.75</v>
      </c>
      <c r="AA28" s="53">
        <f t="shared" si="7"/>
        <v>75.95</v>
      </c>
      <c r="AB28" s="53">
        <f t="shared" si="6"/>
        <v>247</v>
      </c>
      <c r="AC28" s="53">
        <f t="shared" si="7"/>
        <v>303.81</v>
      </c>
    </row>
    <row r="29" spans="1:29" ht="18" customHeight="1">
      <c r="A29" s="4" t="s">
        <v>137</v>
      </c>
      <c r="B29" s="5" t="s">
        <v>89</v>
      </c>
      <c r="C29" s="22" t="s">
        <v>298</v>
      </c>
      <c r="D29" s="6" t="s">
        <v>66</v>
      </c>
      <c r="E29" s="9">
        <v>50</v>
      </c>
      <c r="F29" s="9">
        <f t="shared" si="5"/>
        <v>50</v>
      </c>
      <c r="G29" s="58">
        <v>50</v>
      </c>
      <c r="H29" s="10"/>
      <c r="I29" s="13"/>
      <c r="J29" s="23"/>
      <c r="K29" s="16">
        <v>0</v>
      </c>
      <c r="L29" s="15"/>
      <c r="M29" s="20"/>
      <c r="N29" s="46"/>
      <c r="O29" s="21"/>
      <c r="P29" s="12"/>
      <c r="Q29" s="17"/>
      <c r="R29" s="18"/>
      <c r="S29" s="19"/>
      <c r="T29" s="24"/>
      <c r="U29" s="14"/>
      <c r="V29" s="48"/>
      <c r="W29" s="11"/>
      <c r="X29" s="24"/>
      <c r="Y29" s="69">
        <f t="shared" si="3"/>
        <v>50</v>
      </c>
      <c r="Z29" s="52">
        <v>0.27</v>
      </c>
      <c r="AA29" s="53">
        <f t="shared" si="7"/>
        <v>0.33</v>
      </c>
      <c r="AB29" s="53">
        <f t="shared" si="6"/>
        <v>13.5</v>
      </c>
      <c r="AC29" s="53">
        <f t="shared" si="7"/>
        <v>16.61</v>
      </c>
    </row>
    <row r="30" spans="1:29" ht="19.5" customHeight="1">
      <c r="A30" s="4" t="s">
        <v>138</v>
      </c>
      <c r="B30" s="5" t="s">
        <v>90</v>
      </c>
      <c r="C30" s="22" t="s">
        <v>299</v>
      </c>
      <c r="D30" s="6" t="s">
        <v>66</v>
      </c>
      <c r="E30" s="9">
        <v>50</v>
      </c>
      <c r="F30" s="9">
        <f t="shared" si="5"/>
        <v>50</v>
      </c>
      <c r="G30" s="58">
        <v>50</v>
      </c>
      <c r="H30" s="10"/>
      <c r="I30" s="13"/>
      <c r="J30" s="23"/>
      <c r="K30" s="16">
        <v>0</v>
      </c>
      <c r="L30" s="15"/>
      <c r="M30" s="20"/>
      <c r="N30" s="46"/>
      <c r="O30" s="21"/>
      <c r="P30" s="12"/>
      <c r="Q30" s="17"/>
      <c r="R30" s="18"/>
      <c r="S30" s="19"/>
      <c r="T30" s="24"/>
      <c r="U30" s="14"/>
      <c r="V30" s="48"/>
      <c r="W30" s="11"/>
      <c r="X30" s="24"/>
      <c r="Y30" s="69">
        <f t="shared" si="3"/>
        <v>50</v>
      </c>
      <c r="Z30" s="52">
        <v>1.37</v>
      </c>
      <c r="AA30" s="53">
        <f t="shared" si="7"/>
        <v>1.69</v>
      </c>
      <c r="AB30" s="53">
        <f t="shared" si="6"/>
        <v>68.5</v>
      </c>
      <c r="AC30" s="53">
        <f t="shared" si="7"/>
        <v>84.26</v>
      </c>
    </row>
    <row r="31" spans="1:29" ht="19.5" customHeight="1">
      <c r="A31" s="4" t="s">
        <v>139</v>
      </c>
      <c r="B31" s="5" t="s">
        <v>11</v>
      </c>
      <c r="C31" s="22">
        <v>6442</v>
      </c>
      <c r="D31" s="6" t="s">
        <v>66</v>
      </c>
      <c r="E31" s="9">
        <v>8</v>
      </c>
      <c r="F31" s="9">
        <f t="shared" si="5"/>
        <v>8</v>
      </c>
      <c r="G31" s="58">
        <v>4</v>
      </c>
      <c r="H31" s="10"/>
      <c r="I31" s="13"/>
      <c r="J31" s="23"/>
      <c r="K31" s="16">
        <v>0</v>
      </c>
      <c r="L31" s="15">
        <v>2</v>
      </c>
      <c r="M31" s="20"/>
      <c r="N31" s="46"/>
      <c r="O31" s="21"/>
      <c r="P31" s="12"/>
      <c r="Q31" s="17">
        <v>1</v>
      </c>
      <c r="R31" s="18"/>
      <c r="S31" s="19"/>
      <c r="T31" s="24"/>
      <c r="U31" s="41">
        <v>1</v>
      </c>
      <c r="V31" s="48"/>
      <c r="W31" s="11"/>
      <c r="X31" s="24"/>
      <c r="Y31" s="69">
        <f t="shared" si="3"/>
        <v>8</v>
      </c>
      <c r="Z31" s="52">
        <v>2.6</v>
      </c>
      <c r="AA31" s="53">
        <f t="shared" si="7"/>
        <v>3.2</v>
      </c>
      <c r="AB31" s="53">
        <f t="shared" si="6"/>
        <v>20.8</v>
      </c>
      <c r="AC31" s="53">
        <f t="shared" si="7"/>
        <v>25.58</v>
      </c>
    </row>
    <row r="32" spans="1:29" ht="18.75" customHeight="1">
      <c r="A32" s="4" t="s">
        <v>140</v>
      </c>
      <c r="B32" s="5" t="s">
        <v>91</v>
      </c>
      <c r="C32" s="22">
        <v>199568</v>
      </c>
      <c r="D32" s="6" t="s">
        <v>66</v>
      </c>
      <c r="E32" s="9">
        <v>5</v>
      </c>
      <c r="F32" s="9">
        <f t="shared" si="5"/>
        <v>5</v>
      </c>
      <c r="G32" s="58">
        <v>4</v>
      </c>
      <c r="H32" s="10">
        <v>1</v>
      </c>
      <c r="I32" s="13"/>
      <c r="J32" s="23"/>
      <c r="K32" s="16">
        <v>0</v>
      </c>
      <c r="L32" s="15"/>
      <c r="M32" s="20"/>
      <c r="N32" s="46"/>
      <c r="O32" s="21"/>
      <c r="P32" s="12"/>
      <c r="Q32" s="17"/>
      <c r="R32" s="18"/>
      <c r="S32" s="19"/>
      <c r="T32" s="24"/>
      <c r="U32" s="14"/>
      <c r="V32" s="48"/>
      <c r="W32" s="11"/>
      <c r="X32" s="24"/>
      <c r="Y32" s="69">
        <f t="shared" si="3"/>
        <v>5</v>
      </c>
      <c r="Z32" s="52">
        <v>5.59</v>
      </c>
      <c r="AA32" s="53">
        <f t="shared" si="7"/>
        <v>6.88</v>
      </c>
      <c r="AB32" s="53">
        <f t="shared" si="6"/>
        <v>27.95</v>
      </c>
      <c r="AC32" s="53">
        <f t="shared" si="7"/>
        <v>34.38</v>
      </c>
    </row>
    <row r="33" spans="1:29" ht="17.25" customHeight="1">
      <c r="A33" s="4" t="s">
        <v>141</v>
      </c>
      <c r="B33" s="5" t="s">
        <v>92</v>
      </c>
      <c r="C33" s="22">
        <v>56438</v>
      </c>
      <c r="D33" s="6" t="s">
        <v>66</v>
      </c>
      <c r="E33" s="9">
        <v>32</v>
      </c>
      <c r="F33" s="9">
        <f t="shared" si="5"/>
        <v>32</v>
      </c>
      <c r="G33" s="58">
        <v>4</v>
      </c>
      <c r="H33" s="10"/>
      <c r="I33" s="13"/>
      <c r="J33" s="23"/>
      <c r="K33" s="16">
        <v>0</v>
      </c>
      <c r="L33" s="15">
        <v>2</v>
      </c>
      <c r="M33" s="20">
        <v>3</v>
      </c>
      <c r="N33" s="46">
        <v>10</v>
      </c>
      <c r="O33" s="21">
        <v>1</v>
      </c>
      <c r="P33" s="12"/>
      <c r="Q33" s="17"/>
      <c r="R33" s="18"/>
      <c r="S33" s="19">
        <v>1</v>
      </c>
      <c r="T33" s="24"/>
      <c r="U33" s="41">
        <v>6</v>
      </c>
      <c r="V33" s="48">
        <v>5</v>
      </c>
      <c r="W33" s="11"/>
      <c r="X33" s="24"/>
      <c r="Y33" s="69">
        <f t="shared" si="3"/>
        <v>32</v>
      </c>
      <c r="Z33" s="52">
        <v>4.16</v>
      </c>
      <c r="AA33" s="53">
        <f t="shared" si="7"/>
        <v>5.12</v>
      </c>
      <c r="AB33" s="53">
        <f t="shared" si="6"/>
        <v>133.12</v>
      </c>
      <c r="AC33" s="53">
        <f t="shared" si="7"/>
        <v>163.74</v>
      </c>
    </row>
    <row r="34" spans="1:29" ht="17.25" customHeight="1">
      <c r="A34" s="4" t="s">
        <v>142</v>
      </c>
      <c r="B34" s="5" t="s">
        <v>93</v>
      </c>
      <c r="C34" s="22">
        <v>249435</v>
      </c>
      <c r="D34" s="6" t="s">
        <v>66</v>
      </c>
      <c r="E34" s="9">
        <v>6</v>
      </c>
      <c r="F34" s="9">
        <f t="shared" si="5"/>
        <v>6</v>
      </c>
      <c r="G34" s="58">
        <v>4</v>
      </c>
      <c r="H34" s="10"/>
      <c r="I34" s="13"/>
      <c r="J34" s="23"/>
      <c r="K34" s="16">
        <v>0</v>
      </c>
      <c r="L34" s="15"/>
      <c r="M34" s="20"/>
      <c r="N34" s="46"/>
      <c r="O34" s="21"/>
      <c r="P34" s="12"/>
      <c r="Q34" s="17"/>
      <c r="R34" s="18"/>
      <c r="S34" s="19">
        <v>2</v>
      </c>
      <c r="T34" s="24"/>
      <c r="U34" s="14"/>
      <c r="V34" s="48"/>
      <c r="W34" s="11"/>
      <c r="X34" s="24"/>
      <c r="Y34" s="69">
        <f t="shared" si="3"/>
        <v>6</v>
      </c>
      <c r="Z34" s="52">
        <v>4.55</v>
      </c>
      <c r="AA34" s="53">
        <f t="shared" si="7"/>
        <v>5.6</v>
      </c>
      <c r="AB34" s="53">
        <f t="shared" si="6"/>
        <v>27.299999999999997</v>
      </c>
      <c r="AC34" s="53">
        <f t="shared" si="7"/>
        <v>33.58</v>
      </c>
    </row>
    <row r="35" spans="1:29" ht="18.75" customHeight="1">
      <c r="A35" s="4" t="s">
        <v>143</v>
      </c>
      <c r="B35" s="5" t="s">
        <v>12</v>
      </c>
      <c r="C35" s="22" t="s">
        <v>300</v>
      </c>
      <c r="D35" s="6" t="s">
        <v>66</v>
      </c>
      <c r="E35" s="9">
        <v>22</v>
      </c>
      <c r="F35" s="9">
        <f t="shared" si="5"/>
        <v>22</v>
      </c>
      <c r="G35" s="58">
        <v>6</v>
      </c>
      <c r="H35" s="10"/>
      <c r="I35" s="13"/>
      <c r="J35" s="23">
        <v>2</v>
      </c>
      <c r="K35" s="16">
        <v>0</v>
      </c>
      <c r="L35" s="15">
        <v>2</v>
      </c>
      <c r="M35" s="20"/>
      <c r="N35" s="46">
        <v>5</v>
      </c>
      <c r="O35" s="21"/>
      <c r="P35" s="12"/>
      <c r="Q35" s="17">
        <v>3</v>
      </c>
      <c r="R35" s="18"/>
      <c r="S35" s="19"/>
      <c r="T35" s="24"/>
      <c r="U35" s="41">
        <v>2</v>
      </c>
      <c r="V35" s="48"/>
      <c r="W35" s="11">
        <v>2</v>
      </c>
      <c r="X35" s="24"/>
      <c r="Y35" s="69">
        <f t="shared" si="3"/>
        <v>22</v>
      </c>
      <c r="Z35" s="52">
        <v>0.91</v>
      </c>
      <c r="AA35" s="53">
        <f t="shared" si="7"/>
        <v>1.12</v>
      </c>
      <c r="AB35" s="53">
        <f t="shared" si="6"/>
        <v>20.02</v>
      </c>
      <c r="AC35" s="53">
        <f t="shared" si="7"/>
        <v>24.62</v>
      </c>
    </row>
    <row r="36" spans="1:29" ht="18" customHeight="1">
      <c r="A36" s="4" t="s">
        <v>144</v>
      </c>
      <c r="B36" s="5" t="s">
        <v>13</v>
      </c>
      <c r="C36" s="22" t="s">
        <v>301</v>
      </c>
      <c r="D36" s="6" t="s">
        <v>66</v>
      </c>
      <c r="E36" s="9">
        <v>22</v>
      </c>
      <c r="F36" s="9">
        <f t="shared" si="5"/>
        <v>22</v>
      </c>
      <c r="G36" s="58">
        <v>6</v>
      </c>
      <c r="H36" s="10"/>
      <c r="I36" s="13"/>
      <c r="J36" s="23">
        <v>2</v>
      </c>
      <c r="K36" s="16">
        <v>0</v>
      </c>
      <c r="L36" s="15">
        <v>2</v>
      </c>
      <c r="M36" s="20"/>
      <c r="N36" s="46">
        <v>5</v>
      </c>
      <c r="O36" s="21"/>
      <c r="P36" s="12"/>
      <c r="Q36" s="17">
        <v>3</v>
      </c>
      <c r="R36" s="18"/>
      <c r="S36" s="19"/>
      <c r="T36" s="24"/>
      <c r="U36" s="41">
        <v>2</v>
      </c>
      <c r="V36" s="48"/>
      <c r="W36" s="11">
        <v>2</v>
      </c>
      <c r="X36" s="24"/>
      <c r="Y36" s="69">
        <f t="shared" si="3"/>
        <v>22</v>
      </c>
      <c r="Z36" s="52">
        <v>0.94</v>
      </c>
      <c r="AA36" s="53">
        <f t="shared" si="7"/>
        <v>1.16</v>
      </c>
      <c r="AB36" s="53">
        <f t="shared" si="6"/>
        <v>20.68</v>
      </c>
      <c r="AC36" s="53">
        <f t="shared" si="7"/>
        <v>25.44</v>
      </c>
    </row>
    <row r="37" spans="1:29" ht="18" customHeight="1">
      <c r="A37" s="4" t="s">
        <v>145</v>
      </c>
      <c r="B37" s="5" t="s">
        <v>14</v>
      </c>
      <c r="C37" s="22" t="s">
        <v>302</v>
      </c>
      <c r="D37" s="6" t="s">
        <v>66</v>
      </c>
      <c r="E37" s="9">
        <v>22</v>
      </c>
      <c r="F37" s="9">
        <f t="shared" si="5"/>
        <v>22</v>
      </c>
      <c r="G37" s="58">
        <v>6</v>
      </c>
      <c r="H37" s="10"/>
      <c r="I37" s="13"/>
      <c r="J37" s="23">
        <v>2</v>
      </c>
      <c r="K37" s="16">
        <v>0</v>
      </c>
      <c r="L37" s="15">
        <v>2</v>
      </c>
      <c r="M37" s="20"/>
      <c r="N37" s="46">
        <v>5</v>
      </c>
      <c r="O37" s="21"/>
      <c r="P37" s="12"/>
      <c r="Q37" s="17">
        <v>3</v>
      </c>
      <c r="R37" s="18"/>
      <c r="S37" s="19"/>
      <c r="T37" s="24"/>
      <c r="U37" s="41">
        <v>2</v>
      </c>
      <c r="V37" s="48"/>
      <c r="W37" s="11">
        <v>2</v>
      </c>
      <c r="X37" s="24"/>
      <c r="Y37" s="69">
        <f t="shared" si="3"/>
        <v>22</v>
      </c>
      <c r="Z37" s="52">
        <v>1.52</v>
      </c>
      <c r="AA37" s="53">
        <f t="shared" si="7"/>
        <v>1.87</v>
      </c>
      <c r="AB37" s="53">
        <f t="shared" si="6"/>
        <v>33.44</v>
      </c>
      <c r="AC37" s="53">
        <f t="shared" si="7"/>
        <v>41.13</v>
      </c>
    </row>
    <row r="38" spans="1:29" ht="18.75" customHeight="1">
      <c r="A38" s="4" t="s">
        <v>146</v>
      </c>
      <c r="B38" s="5" t="s">
        <v>15</v>
      </c>
      <c r="C38" s="22" t="s">
        <v>303</v>
      </c>
      <c r="D38" s="6" t="s">
        <v>66</v>
      </c>
      <c r="E38" s="9">
        <v>22</v>
      </c>
      <c r="F38" s="9">
        <f t="shared" si="5"/>
        <v>22</v>
      </c>
      <c r="G38" s="58">
        <v>6</v>
      </c>
      <c r="H38" s="10"/>
      <c r="I38" s="13"/>
      <c r="J38" s="23">
        <v>2</v>
      </c>
      <c r="K38" s="16">
        <v>0</v>
      </c>
      <c r="L38" s="15">
        <v>2</v>
      </c>
      <c r="M38" s="20"/>
      <c r="N38" s="46">
        <v>5</v>
      </c>
      <c r="O38" s="21"/>
      <c r="P38" s="12"/>
      <c r="Q38" s="17">
        <v>3</v>
      </c>
      <c r="R38" s="18"/>
      <c r="S38" s="19"/>
      <c r="T38" s="24"/>
      <c r="U38" s="41">
        <v>2</v>
      </c>
      <c r="V38" s="48"/>
      <c r="W38" s="11">
        <v>2</v>
      </c>
      <c r="X38" s="24"/>
      <c r="Y38" s="69">
        <f t="shared" si="3"/>
        <v>22</v>
      </c>
      <c r="Z38" s="52">
        <v>2.02</v>
      </c>
      <c r="AA38" s="53">
        <f t="shared" si="7"/>
        <v>2.48</v>
      </c>
      <c r="AB38" s="53">
        <f t="shared" si="6"/>
        <v>44.44</v>
      </c>
      <c r="AC38" s="53">
        <f t="shared" si="7"/>
        <v>54.66</v>
      </c>
    </row>
    <row r="39" spans="1:29" ht="19.5" customHeight="1">
      <c r="A39" s="4" t="s">
        <v>147</v>
      </c>
      <c r="B39" s="5" t="s">
        <v>16</v>
      </c>
      <c r="C39" s="22" t="s">
        <v>304</v>
      </c>
      <c r="D39" s="6" t="s">
        <v>66</v>
      </c>
      <c r="E39" s="9">
        <v>21</v>
      </c>
      <c r="F39" s="9">
        <f t="shared" si="5"/>
        <v>21</v>
      </c>
      <c r="G39" s="58">
        <v>6</v>
      </c>
      <c r="H39" s="10"/>
      <c r="I39" s="13"/>
      <c r="J39" s="23">
        <v>1</v>
      </c>
      <c r="K39" s="16">
        <v>0</v>
      </c>
      <c r="L39" s="15">
        <v>2</v>
      </c>
      <c r="M39" s="20"/>
      <c r="N39" s="46">
        <v>5</v>
      </c>
      <c r="O39" s="21"/>
      <c r="P39" s="12"/>
      <c r="Q39" s="17">
        <v>3</v>
      </c>
      <c r="R39" s="18"/>
      <c r="S39" s="19"/>
      <c r="T39" s="24"/>
      <c r="U39" s="41">
        <v>2</v>
      </c>
      <c r="V39" s="48"/>
      <c r="W39" s="11">
        <v>2</v>
      </c>
      <c r="X39" s="24"/>
      <c r="Y39" s="69">
        <f t="shared" si="3"/>
        <v>21</v>
      </c>
      <c r="Z39" s="52">
        <v>3.38</v>
      </c>
      <c r="AA39" s="53">
        <f t="shared" si="7"/>
        <v>4.16</v>
      </c>
      <c r="AB39" s="53">
        <f t="shared" si="6"/>
        <v>70.98</v>
      </c>
      <c r="AC39" s="53">
        <f t="shared" si="7"/>
        <v>87.31</v>
      </c>
    </row>
    <row r="40" spans="1:29" ht="18" customHeight="1">
      <c r="A40" s="4" t="s">
        <v>148</v>
      </c>
      <c r="B40" s="5" t="s">
        <v>17</v>
      </c>
      <c r="C40" s="22" t="s">
        <v>305</v>
      </c>
      <c r="D40" s="6" t="s">
        <v>66</v>
      </c>
      <c r="E40" s="9">
        <v>19</v>
      </c>
      <c r="F40" s="9">
        <f t="shared" si="5"/>
        <v>19</v>
      </c>
      <c r="G40" s="58">
        <v>4</v>
      </c>
      <c r="H40" s="10"/>
      <c r="I40" s="13"/>
      <c r="J40" s="23">
        <v>1</v>
      </c>
      <c r="K40" s="16">
        <v>0</v>
      </c>
      <c r="L40" s="15">
        <v>2</v>
      </c>
      <c r="M40" s="20"/>
      <c r="N40" s="46">
        <v>5</v>
      </c>
      <c r="O40" s="21"/>
      <c r="P40" s="12"/>
      <c r="Q40" s="17">
        <v>3</v>
      </c>
      <c r="R40" s="18"/>
      <c r="S40" s="19"/>
      <c r="T40" s="24"/>
      <c r="U40" s="41">
        <v>2</v>
      </c>
      <c r="V40" s="48"/>
      <c r="W40" s="11">
        <v>2</v>
      </c>
      <c r="X40" s="24"/>
      <c r="Y40" s="69">
        <f t="shared" si="3"/>
        <v>19</v>
      </c>
      <c r="Z40" s="52">
        <v>4.75</v>
      </c>
      <c r="AA40" s="53">
        <f t="shared" si="7"/>
        <v>5.84</v>
      </c>
      <c r="AB40" s="53">
        <f t="shared" si="6"/>
        <v>90.25</v>
      </c>
      <c r="AC40" s="53">
        <f t="shared" si="7"/>
        <v>111.01</v>
      </c>
    </row>
    <row r="41" spans="1:29" ht="17.25" customHeight="1">
      <c r="A41" s="4" t="s">
        <v>149</v>
      </c>
      <c r="B41" s="5" t="s">
        <v>94</v>
      </c>
      <c r="C41" s="22" t="s">
        <v>306</v>
      </c>
      <c r="D41" s="6" t="s">
        <v>66</v>
      </c>
      <c r="E41" s="9">
        <v>15</v>
      </c>
      <c r="F41" s="9">
        <f t="shared" si="5"/>
        <v>15</v>
      </c>
      <c r="G41" s="58">
        <v>6</v>
      </c>
      <c r="H41" s="10"/>
      <c r="I41" s="13"/>
      <c r="J41" s="23"/>
      <c r="K41" s="16">
        <v>2</v>
      </c>
      <c r="L41" s="15">
        <v>1</v>
      </c>
      <c r="M41" s="20"/>
      <c r="N41" s="46"/>
      <c r="O41" s="21">
        <v>1</v>
      </c>
      <c r="P41" s="12"/>
      <c r="Q41" s="17"/>
      <c r="R41" s="18"/>
      <c r="S41" s="19">
        <v>3</v>
      </c>
      <c r="T41" s="24">
        <v>2</v>
      </c>
      <c r="U41" s="14"/>
      <c r="V41" s="48"/>
      <c r="W41" s="11"/>
      <c r="X41" s="24"/>
      <c r="Y41" s="69">
        <f t="shared" si="3"/>
        <v>15</v>
      </c>
      <c r="Z41" s="52">
        <v>20.8</v>
      </c>
      <c r="AA41" s="53">
        <f t="shared" si="7"/>
        <v>25.58</v>
      </c>
      <c r="AB41" s="53">
        <f t="shared" si="6"/>
        <v>312</v>
      </c>
      <c r="AC41" s="53">
        <f t="shared" si="7"/>
        <v>383.76</v>
      </c>
    </row>
    <row r="42" spans="1:29" ht="15.75" customHeight="1">
      <c r="A42" s="4" t="s">
        <v>150</v>
      </c>
      <c r="B42" s="5" t="s">
        <v>18</v>
      </c>
      <c r="C42" s="22" t="s">
        <v>307</v>
      </c>
      <c r="D42" s="6" t="s">
        <v>66</v>
      </c>
      <c r="E42" s="9">
        <v>100</v>
      </c>
      <c r="F42" s="9">
        <f t="shared" si="5"/>
        <v>100</v>
      </c>
      <c r="G42" s="58"/>
      <c r="H42" s="10"/>
      <c r="I42" s="13"/>
      <c r="J42" s="23"/>
      <c r="K42" s="16">
        <v>100</v>
      </c>
      <c r="L42" s="15"/>
      <c r="M42" s="20"/>
      <c r="N42" s="46"/>
      <c r="O42" s="21"/>
      <c r="P42" s="12"/>
      <c r="Q42" s="17"/>
      <c r="R42" s="18"/>
      <c r="S42" s="19"/>
      <c r="T42" s="24"/>
      <c r="U42" s="14"/>
      <c r="V42" s="48"/>
      <c r="W42" s="11"/>
      <c r="X42" s="24"/>
      <c r="Y42" s="69">
        <f t="shared" si="3"/>
        <v>100</v>
      </c>
      <c r="Z42" s="52">
        <v>0.78</v>
      </c>
      <c r="AA42" s="53">
        <f t="shared" si="7"/>
        <v>0.96</v>
      </c>
      <c r="AB42" s="53">
        <f t="shared" si="6"/>
        <v>78</v>
      </c>
      <c r="AC42" s="53">
        <f t="shared" si="7"/>
        <v>95.94</v>
      </c>
    </row>
    <row r="43" spans="1:29" ht="15.75" customHeight="1">
      <c r="A43" s="4" t="s">
        <v>151</v>
      </c>
      <c r="B43" s="5" t="s">
        <v>393</v>
      </c>
      <c r="C43" s="22" t="s">
        <v>394</v>
      </c>
      <c r="D43" s="6" t="s">
        <v>68</v>
      </c>
      <c r="E43" s="9">
        <v>79</v>
      </c>
      <c r="F43" s="9">
        <f t="shared" si="5"/>
        <v>79</v>
      </c>
      <c r="G43" s="58"/>
      <c r="H43" s="10"/>
      <c r="I43" s="13"/>
      <c r="J43" s="23"/>
      <c r="K43" s="16">
        <v>5</v>
      </c>
      <c r="L43" s="15">
        <v>60</v>
      </c>
      <c r="M43" s="20"/>
      <c r="N43" s="46"/>
      <c r="O43" s="21">
        <v>6</v>
      </c>
      <c r="P43" s="12"/>
      <c r="Q43" s="17">
        <v>2</v>
      </c>
      <c r="R43" s="18"/>
      <c r="S43" s="19">
        <v>1</v>
      </c>
      <c r="T43" s="24"/>
      <c r="U43" s="41">
        <v>5</v>
      </c>
      <c r="V43" s="48"/>
      <c r="W43" s="11"/>
      <c r="X43" s="24"/>
      <c r="Y43" s="69">
        <f t="shared" si="3"/>
        <v>79</v>
      </c>
      <c r="Z43" s="52">
        <v>1.95</v>
      </c>
      <c r="AA43" s="53">
        <f t="shared" si="7"/>
        <v>2.4</v>
      </c>
      <c r="AB43" s="53">
        <f t="shared" si="6"/>
        <v>154.04999999999998</v>
      </c>
      <c r="AC43" s="53">
        <f t="shared" si="7"/>
        <v>189.48</v>
      </c>
    </row>
    <row r="44" spans="1:29" ht="18" customHeight="1">
      <c r="A44" s="4" t="s">
        <v>152</v>
      </c>
      <c r="B44" s="5" t="s">
        <v>19</v>
      </c>
      <c r="C44" s="22" t="s">
        <v>308</v>
      </c>
      <c r="D44" s="6" t="s">
        <v>68</v>
      </c>
      <c r="E44" s="9">
        <v>207</v>
      </c>
      <c r="F44" s="9">
        <f t="shared" si="5"/>
        <v>207</v>
      </c>
      <c r="G44" s="58"/>
      <c r="H44" s="10"/>
      <c r="I44" s="13"/>
      <c r="J44" s="23"/>
      <c r="K44" s="16">
        <v>5</v>
      </c>
      <c r="L44" s="15">
        <v>200</v>
      </c>
      <c r="M44" s="20"/>
      <c r="N44" s="46"/>
      <c r="O44" s="21"/>
      <c r="P44" s="12"/>
      <c r="Q44" s="17"/>
      <c r="R44" s="18"/>
      <c r="S44" s="19">
        <v>1</v>
      </c>
      <c r="T44" s="24"/>
      <c r="U44" s="41">
        <v>1</v>
      </c>
      <c r="V44" s="48"/>
      <c r="W44" s="11"/>
      <c r="X44" s="24"/>
      <c r="Y44" s="69">
        <f t="shared" si="3"/>
        <v>207</v>
      </c>
      <c r="Z44" s="52">
        <v>2.67</v>
      </c>
      <c r="AA44" s="53">
        <f t="shared" si="7"/>
        <v>3.28</v>
      </c>
      <c r="AB44" s="53">
        <f t="shared" si="6"/>
        <v>552.6899999999999</v>
      </c>
      <c r="AC44" s="53">
        <f t="shared" si="7"/>
        <v>679.81</v>
      </c>
    </row>
    <row r="45" spans="1:29" ht="17.25" customHeight="1">
      <c r="A45" s="4" t="s">
        <v>153</v>
      </c>
      <c r="B45" s="5" t="s">
        <v>20</v>
      </c>
      <c r="C45" s="22" t="s">
        <v>309</v>
      </c>
      <c r="D45" s="6" t="s">
        <v>68</v>
      </c>
      <c r="E45" s="9">
        <v>30</v>
      </c>
      <c r="F45" s="9">
        <f t="shared" si="5"/>
        <v>30</v>
      </c>
      <c r="G45" s="58"/>
      <c r="H45" s="10"/>
      <c r="I45" s="13"/>
      <c r="J45" s="23"/>
      <c r="K45" s="16">
        <v>5</v>
      </c>
      <c r="L45" s="15"/>
      <c r="M45" s="20"/>
      <c r="N45" s="46"/>
      <c r="O45" s="21"/>
      <c r="P45" s="12"/>
      <c r="Q45" s="17">
        <v>10</v>
      </c>
      <c r="R45" s="18"/>
      <c r="S45" s="19"/>
      <c r="T45" s="24"/>
      <c r="U45" s="41">
        <v>5</v>
      </c>
      <c r="V45" s="48">
        <v>10</v>
      </c>
      <c r="W45" s="11"/>
      <c r="X45" s="24"/>
      <c r="Y45" s="69">
        <f t="shared" si="3"/>
        <v>30</v>
      </c>
      <c r="Z45" s="52">
        <v>5.33</v>
      </c>
      <c r="AA45" s="53">
        <f t="shared" si="7"/>
        <v>6.56</v>
      </c>
      <c r="AB45" s="53">
        <f t="shared" si="6"/>
        <v>159.9</v>
      </c>
      <c r="AC45" s="53">
        <f t="shared" si="7"/>
        <v>196.68</v>
      </c>
    </row>
    <row r="46" spans="1:29" ht="17.25" customHeight="1">
      <c r="A46" s="4" t="s">
        <v>154</v>
      </c>
      <c r="B46" s="5" t="s">
        <v>395</v>
      </c>
      <c r="C46" s="22" t="s">
        <v>396</v>
      </c>
      <c r="D46" s="6" t="s">
        <v>66</v>
      </c>
      <c r="E46" s="9">
        <v>170</v>
      </c>
      <c r="F46" s="9">
        <f t="shared" si="5"/>
        <v>170</v>
      </c>
      <c r="G46" s="58"/>
      <c r="H46" s="10"/>
      <c r="I46" s="13"/>
      <c r="J46" s="23"/>
      <c r="K46" s="16">
        <v>100</v>
      </c>
      <c r="L46" s="15">
        <v>60</v>
      </c>
      <c r="M46" s="20"/>
      <c r="N46" s="46"/>
      <c r="O46" s="21">
        <v>10</v>
      </c>
      <c r="P46" s="12"/>
      <c r="Q46" s="17"/>
      <c r="R46" s="18"/>
      <c r="S46" s="19"/>
      <c r="T46" s="24"/>
      <c r="U46" s="14"/>
      <c r="V46" s="48"/>
      <c r="W46" s="11"/>
      <c r="X46" s="24"/>
      <c r="Y46" s="69">
        <f t="shared" si="3"/>
        <v>170</v>
      </c>
      <c r="Z46" s="52">
        <v>5.46</v>
      </c>
      <c r="AA46" s="53">
        <f>ROUND((Z46)*1.23,2)</f>
        <v>6.72</v>
      </c>
      <c r="AB46" s="53">
        <f t="shared" si="6"/>
        <v>928.2</v>
      </c>
      <c r="AC46" s="53">
        <f aca="true" t="shared" si="8" ref="AA46:AC66">ROUND((AB46)*1.23,2)</f>
        <v>1141.69</v>
      </c>
    </row>
    <row r="47" spans="1:29" ht="17.25" customHeight="1">
      <c r="A47" s="4" t="s">
        <v>155</v>
      </c>
      <c r="B47" s="5" t="s">
        <v>21</v>
      </c>
      <c r="C47" s="22" t="s">
        <v>310</v>
      </c>
      <c r="D47" s="6" t="s">
        <v>68</v>
      </c>
      <c r="E47" s="9">
        <v>6</v>
      </c>
      <c r="F47" s="9">
        <f t="shared" si="5"/>
        <v>6</v>
      </c>
      <c r="G47" s="58"/>
      <c r="H47" s="10"/>
      <c r="I47" s="13"/>
      <c r="J47" s="23"/>
      <c r="K47" s="16">
        <v>2</v>
      </c>
      <c r="L47" s="15"/>
      <c r="M47" s="20"/>
      <c r="N47" s="46"/>
      <c r="O47" s="21"/>
      <c r="P47" s="12"/>
      <c r="Q47" s="17"/>
      <c r="R47" s="18"/>
      <c r="S47" s="19"/>
      <c r="T47" s="24"/>
      <c r="U47" s="14"/>
      <c r="V47" s="48">
        <v>4</v>
      </c>
      <c r="W47" s="11"/>
      <c r="X47" s="24"/>
      <c r="Y47" s="69">
        <f t="shared" si="3"/>
        <v>6</v>
      </c>
      <c r="Z47" s="52">
        <v>8.97</v>
      </c>
      <c r="AA47" s="53">
        <f>ROUND((Z47)*1.23,2)</f>
        <v>11.03</v>
      </c>
      <c r="AB47" s="53">
        <f t="shared" si="6"/>
        <v>53.82000000000001</v>
      </c>
      <c r="AC47" s="53">
        <f t="shared" si="8"/>
        <v>66.2</v>
      </c>
    </row>
    <row r="48" spans="1:29" ht="20.25" customHeight="1">
      <c r="A48" s="4" t="s">
        <v>156</v>
      </c>
      <c r="B48" s="5" t="s">
        <v>22</v>
      </c>
      <c r="C48" s="22" t="s">
        <v>311</v>
      </c>
      <c r="D48" s="6" t="s">
        <v>68</v>
      </c>
      <c r="E48" s="9">
        <v>4</v>
      </c>
      <c r="F48" s="9">
        <f t="shared" si="5"/>
        <v>4</v>
      </c>
      <c r="G48" s="58"/>
      <c r="H48" s="10"/>
      <c r="I48" s="13"/>
      <c r="J48" s="23"/>
      <c r="K48" s="16">
        <v>2</v>
      </c>
      <c r="L48" s="15"/>
      <c r="M48" s="20"/>
      <c r="N48" s="46"/>
      <c r="O48" s="21"/>
      <c r="P48" s="12"/>
      <c r="Q48" s="17">
        <v>2</v>
      </c>
      <c r="R48" s="18"/>
      <c r="S48" s="19"/>
      <c r="T48" s="24"/>
      <c r="U48" s="14"/>
      <c r="V48" s="48"/>
      <c r="W48" s="11"/>
      <c r="X48" s="24"/>
      <c r="Y48" s="69">
        <f t="shared" si="3"/>
        <v>4</v>
      </c>
      <c r="Z48" s="52">
        <v>10.4</v>
      </c>
      <c r="AA48" s="53">
        <f t="shared" si="8"/>
        <v>12.79</v>
      </c>
      <c r="AB48" s="53">
        <f t="shared" si="6"/>
        <v>41.6</v>
      </c>
      <c r="AC48" s="53">
        <f t="shared" si="8"/>
        <v>51.17</v>
      </c>
    </row>
    <row r="49" spans="1:29" ht="18" customHeight="1">
      <c r="A49" s="4" t="s">
        <v>157</v>
      </c>
      <c r="B49" s="5" t="s">
        <v>23</v>
      </c>
      <c r="C49" s="22" t="s">
        <v>312</v>
      </c>
      <c r="D49" s="6" t="s">
        <v>66</v>
      </c>
      <c r="E49" s="9">
        <v>60</v>
      </c>
      <c r="F49" s="9">
        <f t="shared" si="5"/>
        <v>60</v>
      </c>
      <c r="G49" s="58"/>
      <c r="H49" s="10"/>
      <c r="I49" s="13"/>
      <c r="J49" s="23"/>
      <c r="K49" s="16">
        <v>10</v>
      </c>
      <c r="L49" s="15"/>
      <c r="M49" s="20"/>
      <c r="N49" s="46"/>
      <c r="O49" s="21"/>
      <c r="P49" s="12"/>
      <c r="Q49" s="17"/>
      <c r="R49" s="18"/>
      <c r="S49" s="19"/>
      <c r="T49" s="24"/>
      <c r="U49" s="41">
        <v>50</v>
      </c>
      <c r="V49" s="48"/>
      <c r="W49" s="11"/>
      <c r="X49" s="24"/>
      <c r="Y49" s="69">
        <f t="shared" si="3"/>
        <v>60</v>
      </c>
      <c r="Z49" s="52">
        <v>0.17</v>
      </c>
      <c r="AA49" s="53">
        <f t="shared" si="8"/>
        <v>0.21</v>
      </c>
      <c r="AB49" s="53">
        <f t="shared" si="6"/>
        <v>10.200000000000001</v>
      </c>
      <c r="AC49" s="53">
        <f t="shared" si="8"/>
        <v>12.55</v>
      </c>
    </row>
    <row r="50" spans="1:29" ht="18" customHeight="1">
      <c r="A50" s="4" t="s">
        <v>158</v>
      </c>
      <c r="B50" s="5" t="s">
        <v>24</v>
      </c>
      <c r="C50" s="22" t="s">
        <v>313</v>
      </c>
      <c r="D50" s="6" t="s">
        <v>66</v>
      </c>
      <c r="E50" s="9">
        <v>60</v>
      </c>
      <c r="F50" s="9">
        <f t="shared" si="5"/>
        <v>60</v>
      </c>
      <c r="G50" s="58"/>
      <c r="H50" s="10"/>
      <c r="I50" s="13"/>
      <c r="J50" s="23"/>
      <c r="K50" s="16">
        <v>0</v>
      </c>
      <c r="L50" s="15">
        <v>10</v>
      </c>
      <c r="M50" s="20"/>
      <c r="N50" s="46"/>
      <c r="O50" s="21"/>
      <c r="P50" s="12"/>
      <c r="Q50" s="17"/>
      <c r="R50" s="18"/>
      <c r="S50" s="19"/>
      <c r="T50" s="24"/>
      <c r="U50" s="41">
        <v>50</v>
      </c>
      <c r="V50" s="48"/>
      <c r="W50" s="11"/>
      <c r="X50" s="24"/>
      <c r="Y50" s="69">
        <f t="shared" si="3"/>
        <v>60</v>
      </c>
      <c r="Z50" s="52">
        <v>0.26</v>
      </c>
      <c r="AA50" s="53">
        <f t="shared" si="8"/>
        <v>0.32</v>
      </c>
      <c r="AB50" s="53">
        <f t="shared" si="6"/>
        <v>15.600000000000001</v>
      </c>
      <c r="AC50" s="53">
        <f t="shared" si="8"/>
        <v>19.19</v>
      </c>
    </row>
    <row r="51" spans="1:29" ht="18" customHeight="1">
      <c r="A51" s="4" t="s">
        <v>159</v>
      </c>
      <c r="B51" s="5" t="s">
        <v>25</v>
      </c>
      <c r="C51" s="22" t="s">
        <v>314</v>
      </c>
      <c r="D51" s="6" t="s">
        <v>66</v>
      </c>
      <c r="E51" s="9">
        <v>60</v>
      </c>
      <c r="F51" s="9">
        <f t="shared" si="5"/>
        <v>60</v>
      </c>
      <c r="G51" s="58"/>
      <c r="H51" s="10"/>
      <c r="I51" s="13"/>
      <c r="J51" s="23"/>
      <c r="K51" s="16">
        <v>0</v>
      </c>
      <c r="L51" s="15">
        <v>10</v>
      </c>
      <c r="M51" s="20"/>
      <c r="N51" s="46"/>
      <c r="O51" s="21"/>
      <c r="P51" s="12"/>
      <c r="Q51" s="17"/>
      <c r="R51" s="18"/>
      <c r="S51" s="19"/>
      <c r="T51" s="24"/>
      <c r="U51" s="41">
        <v>50</v>
      </c>
      <c r="V51" s="48"/>
      <c r="W51" s="11"/>
      <c r="X51" s="24"/>
      <c r="Y51" s="69">
        <f t="shared" si="3"/>
        <v>60</v>
      </c>
      <c r="Z51" s="52">
        <v>0.2</v>
      </c>
      <c r="AA51" s="53">
        <f t="shared" si="8"/>
        <v>0.25</v>
      </c>
      <c r="AB51" s="53">
        <f t="shared" si="6"/>
        <v>12</v>
      </c>
      <c r="AC51" s="53">
        <f t="shared" si="8"/>
        <v>14.76</v>
      </c>
    </row>
    <row r="52" spans="1:29" ht="17.25" customHeight="1">
      <c r="A52" s="4" t="s">
        <v>160</v>
      </c>
      <c r="B52" s="5" t="s">
        <v>26</v>
      </c>
      <c r="C52" s="22" t="s">
        <v>315</v>
      </c>
      <c r="D52" s="6" t="s">
        <v>66</v>
      </c>
      <c r="E52" s="9">
        <v>70</v>
      </c>
      <c r="F52" s="9">
        <f t="shared" si="5"/>
        <v>70</v>
      </c>
      <c r="G52" s="58"/>
      <c r="H52" s="10"/>
      <c r="I52" s="13"/>
      <c r="J52" s="23"/>
      <c r="K52" s="16">
        <v>0</v>
      </c>
      <c r="L52" s="15">
        <v>20</v>
      </c>
      <c r="M52" s="20"/>
      <c r="N52" s="46"/>
      <c r="O52" s="21"/>
      <c r="P52" s="12"/>
      <c r="Q52" s="17"/>
      <c r="R52" s="18"/>
      <c r="S52" s="19"/>
      <c r="T52" s="24"/>
      <c r="U52" s="41">
        <v>50</v>
      </c>
      <c r="V52" s="48"/>
      <c r="W52" s="11"/>
      <c r="X52" s="24"/>
      <c r="Y52" s="69">
        <f t="shared" si="3"/>
        <v>70</v>
      </c>
      <c r="Z52" s="52">
        <v>0.29</v>
      </c>
      <c r="AA52" s="53">
        <f t="shared" si="8"/>
        <v>0.36</v>
      </c>
      <c r="AB52" s="53">
        <f t="shared" si="6"/>
        <v>20.299999999999997</v>
      </c>
      <c r="AC52" s="53">
        <f t="shared" si="8"/>
        <v>24.97</v>
      </c>
    </row>
    <row r="53" spans="1:29" ht="17.25" customHeight="1">
      <c r="A53" s="4" t="s">
        <v>161</v>
      </c>
      <c r="B53" s="5" t="s">
        <v>27</v>
      </c>
      <c r="C53" s="22" t="s">
        <v>316</v>
      </c>
      <c r="D53" s="6" t="s">
        <v>66</v>
      </c>
      <c r="E53" s="9">
        <v>70</v>
      </c>
      <c r="F53" s="9">
        <f t="shared" si="5"/>
        <v>70</v>
      </c>
      <c r="G53" s="58"/>
      <c r="H53" s="10"/>
      <c r="I53" s="13"/>
      <c r="J53" s="23"/>
      <c r="K53" s="16">
        <v>0</v>
      </c>
      <c r="L53" s="15">
        <v>10</v>
      </c>
      <c r="M53" s="20"/>
      <c r="N53" s="46"/>
      <c r="O53" s="21"/>
      <c r="P53" s="12"/>
      <c r="Q53" s="17"/>
      <c r="R53" s="18"/>
      <c r="S53" s="19"/>
      <c r="T53" s="24"/>
      <c r="U53" s="41">
        <v>50</v>
      </c>
      <c r="V53" s="48">
        <v>10</v>
      </c>
      <c r="W53" s="11"/>
      <c r="X53" s="24"/>
      <c r="Y53" s="69">
        <f t="shared" si="3"/>
        <v>70</v>
      </c>
      <c r="Z53" s="52">
        <v>0.52</v>
      </c>
      <c r="AA53" s="53">
        <f t="shared" si="8"/>
        <v>0.64</v>
      </c>
      <c r="AB53" s="53">
        <f t="shared" si="6"/>
        <v>36.4</v>
      </c>
      <c r="AC53" s="53">
        <f t="shared" si="8"/>
        <v>44.77</v>
      </c>
    </row>
    <row r="54" spans="1:29" ht="17.25" customHeight="1">
      <c r="A54" s="4" t="s">
        <v>162</v>
      </c>
      <c r="B54" s="5" t="s">
        <v>28</v>
      </c>
      <c r="C54" s="22" t="s">
        <v>317</v>
      </c>
      <c r="D54" s="6" t="s">
        <v>66</v>
      </c>
      <c r="E54" s="9">
        <v>70</v>
      </c>
      <c r="F54" s="9">
        <f t="shared" si="5"/>
        <v>70</v>
      </c>
      <c r="G54" s="58"/>
      <c r="H54" s="10"/>
      <c r="I54" s="13"/>
      <c r="J54" s="23"/>
      <c r="K54" s="16">
        <v>0</v>
      </c>
      <c r="L54" s="15">
        <v>10</v>
      </c>
      <c r="M54" s="20"/>
      <c r="N54" s="46"/>
      <c r="O54" s="21"/>
      <c r="P54" s="12"/>
      <c r="Q54" s="17"/>
      <c r="R54" s="18"/>
      <c r="S54" s="19"/>
      <c r="T54" s="24"/>
      <c r="U54" s="41">
        <v>50</v>
      </c>
      <c r="V54" s="48">
        <v>10</v>
      </c>
      <c r="W54" s="11"/>
      <c r="X54" s="24"/>
      <c r="Y54" s="69">
        <f t="shared" si="3"/>
        <v>70</v>
      </c>
      <c r="Z54" s="52">
        <v>0.62</v>
      </c>
      <c r="AA54" s="53">
        <f t="shared" si="8"/>
        <v>0.76</v>
      </c>
      <c r="AB54" s="53">
        <f t="shared" si="6"/>
        <v>43.4</v>
      </c>
      <c r="AC54" s="53">
        <f t="shared" si="8"/>
        <v>53.38</v>
      </c>
    </row>
    <row r="55" spans="1:29" ht="19.5" customHeight="1">
      <c r="A55" s="4" t="s">
        <v>163</v>
      </c>
      <c r="B55" s="5" t="s">
        <v>28</v>
      </c>
      <c r="C55" s="22" t="s">
        <v>317</v>
      </c>
      <c r="D55" s="6" t="s">
        <v>66</v>
      </c>
      <c r="E55" s="9">
        <v>20</v>
      </c>
      <c r="F55" s="9">
        <f aca="true" t="shared" si="9" ref="F55:F82">SUM(G55:X55)</f>
        <v>20</v>
      </c>
      <c r="G55" s="58"/>
      <c r="H55" s="10"/>
      <c r="I55" s="13"/>
      <c r="J55" s="23"/>
      <c r="K55" s="16">
        <v>0</v>
      </c>
      <c r="L55" s="15">
        <v>10</v>
      </c>
      <c r="M55" s="20"/>
      <c r="N55" s="46"/>
      <c r="O55" s="21"/>
      <c r="P55" s="12"/>
      <c r="Q55" s="17"/>
      <c r="R55" s="18"/>
      <c r="S55" s="19"/>
      <c r="T55" s="24"/>
      <c r="U55" s="14"/>
      <c r="V55" s="48">
        <v>10</v>
      </c>
      <c r="W55" s="11"/>
      <c r="X55" s="24"/>
      <c r="Y55" s="69">
        <f t="shared" si="3"/>
        <v>20</v>
      </c>
      <c r="Z55" s="52">
        <v>0.62</v>
      </c>
      <c r="AA55" s="53">
        <f t="shared" si="8"/>
        <v>0.76</v>
      </c>
      <c r="AB55" s="53">
        <f aca="true" t="shared" si="10" ref="AB55:AB82">SUMPRODUCT(F55*Z55)</f>
        <v>12.4</v>
      </c>
      <c r="AC55" s="53">
        <f t="shared" si="8"/>
        <v>15.25</v>
      </c>
    </row>
    <row r="56" spans="1:29" ht="17.25" customHeight="1">
      <c r="A56" s="4" t="s">
        <v>164</v>
      </c>
      <c r="B56" s="5" t="s">
        <v>29</v>
      </c>
      <c r="C56" s="22" t="s">
        <v>318</v>
      </c>
      <c r="D56" s="6" t="s">
        <v>66</v>
      </c>
      <c r="E56" s="9">
        <v>65</v>
      </c>
      <c r="F56" s="9">
        <f t="shared" si="9"/>
        <v>65</v>
      </c>
      <c r="G56" s="58"/>
      <c r="H56" s="10"/>
      <c r="I56" s="13"/>
      <c r="J56" s="23"/>
      <c r="K56" s="16">
        <v>0</v>
      </c>
      <c r="L56" s="15">
        <v>5</v>
      </c>
      <c r="M56" s="20"/>
      <c r="N56" s="46"/>
      <c r="O56" s="21"/>
      <c r="P56" s="12"/>
      <c r="Q56" s="17"/>
      <c r="R56" s="18"/>
      <c r="S56" s="19"/>
      <c r="T56" s="24"/>
      <c r="U56" s="41">
        <v>50</v>
      </c>
      <c r="V56" s="48">
        <v>10</v>
      </c>
      <c r="W56" s="11"/>
      <c r="X56" s="24"/>
      <c r="Y56" s="69">
        <f t="shared" si="3"/>
        <v>65</v>
      </c>
      <c r="Z56" s="52">
        <v>1.01</v>
      </c>
      <c r="AA56" s="53">
        <f t="shared" si="8"/>
        <v>1.24</v>
      </c>
      <c r="AB56" s="53">
        <f t="shared" si="10"/>
        <v>65.65</v>
      </c>
      <c r="AC56" s="53">
        <f t="shared" si="8"/>
        <v>80.75</v>
      </c>
    </row>
    <row r="57" spans="1:29" ht="18.75" customHeight="1">
      <c r="A57" s="4" t="s">
        <v>165</v>
      </c>
      <c r="B57" s="5" t="s">
        <v>30</v>
      </c>
      <c r="C57" s="22" t="s">
        <v>319</v>
      </c>
      <c r="D57" s="6" t="s">
        <v>66</v>
      </c>
      <c r="E57" s="9">
        <v>65</v>
      </c>
      <c r="F57" s="9">
        <f t="shared" si="9"/>
        <v>65</v>
      </c>
      <c r="G57" s="58"/>
      <c r="H57" s="10"/>
      <c r="I57" s="13"/>
      <c r="J57" s="23"/>
      <c r="K57" s="16">
        <v>0</v>
      </c>
      <c r="L57" s="15">
        <v>5</v>
      </c>
      <c r="M57" s="20"/>
      <c r="N57" s="46"/>
      <c r="O57" s="21"/>
      <c r="P57" s="12"/>
      <c r="Q57" s="17"/>
      <c r="R57" s="18"/>
      <c r="S57" s="19"/>
      <c r="T57" s="24"/>
      <c r="U57" s="41">
        <v>50</v>
      </c>
      <c r="V57" s="48">
        <v>10</v>
      </c>
      <c r="W57" s="11"/>
      <c r="X57" s="24"/>
      <c r="Y57" s="69">
        <f t="shared" si="3"/>
        <v>65</v>
      </c>
      <c r="Z57" s="52">
        <v>0.91</v>
      </c>
      <c r="AA57" s="53">
        <f t="shared" si="8"/>
        <v>1.12</v>
      </c>
      <c r="AB57" s="53">
        <f t="shared" si="10"/>
        <v>59.15</v>
      </c>
      <c r="AC57" s="53">
        <f t="shared" si="8"/>
        <v>72.75</v>
      </c>
    </row>
    <row r="58" spans="1:29" ht="12.75">
      <c r="A58" s="4" t="s">
        <v>166</v>
      </c>
      <c r="B58" s="5" t="s">
        <v>470</v>
      </c>
      <c r="D58" s="6" t="s">
        <v>66</v>
      </c>
      <c r="E58" s="9">
        <v>20</v>
      </c>
      <c r="F58" s="9">
        <f t="shared" si="9"/>
        <v>20</v>
      </c>
      <c r="G58" s="58"/>
      <c r="H58" s="10"/>
      <c r="I58" s="13"/>
      <c r="J58" s="23"/>
      <c r="K58" s="16"/>
      <c r="L58" s="15"/>
      <c r="M58" s="20"/>
      <c r="N58" s="46"/>
      <c r="O58" s="21"/>
      <c r="P58" s="12"/>
      <c r="Q58" s="17"/>
      <c r="R58" s="18"/>
      <c r="S58" s="19"/>
      <c r="T58" s="44"/>
      <c r="U58" s="41"/>
      <c r="V58" s="48">
        <v>20</v>
      </c>
      <c r="W58" s="11"/>
      <c r="X58" s="24"/>
      <c r="Y58" s="69">
        <f t="shared" si="3"/>
        <v>20</v>
      </c>
      <c r="Z58" s="62">
        <v>0.764</v>
      </c>
      <c r="AA58" s="53">
        <f t="shared" si="8"/>
        <v>0.94</v>
      </c>
      <c r="AB58" s="53">
        <f t="shared" si="10"/>
        <v>15.280000000000001</v>
      </c>
      <c r="AC58" s="53">
        <f>ROUND((AB58)*1.23,2)</f>
        <v>18.79</v>
      </c>
    </row>
    <row r="59" spans="1:29" ht="17.25" customHeight="1">
      <c r="A59" s="4" t="s">
        <v>167</v>
      </c>
      <c r="B59" s="5" t="s">
        <v>397</v>
      </c>
      <c r="C59" s="22" t="s">
        <v>320</v>
      </c>
      <c r="D59" s="6" t="s">
        <v>66</v>
      </c>
      <c r="E59" s="9">
        <v>51</v>
      </c>
      <c r="F59" s="9">
        <f t="shared" si="9"/>
        <v>51</v>
      </c>
      <c r="G59" s="58">
        <v>1</v>
      </c>
      <c r="H59" s="10"/>
      <c r="I59" s="13"/>
      <c r="J59" s="23"/>
      <c r="K59" s="16">
        <v>0</v>
      </c>
      <c r="L59" s="15"/>
      <c r="M59" s="20"/>
      <c r="N59" s="46"/>
      <c r="O59" s="21"/>
      <c r="P59" s="12"/>
      <c r="Q59" s="17"/>
      <c r="R59" s="18"/>
      <c r="S59" s="19"/>
      <c r="T59" s="24"/>
      <c r="U59" s="41">
        <v>50</v>
      </c>
      <c r="V59" s="48"/>
      <c r="W59" s="11"/>
      <c r="X59" s="24"/>
      <c r="Y59" s="69">
        <f t="shared" si="3"/>
        <v>51</v>
      </c>
      <c r="Z59" s="52">
        <v>0.52</v>
      </c>
      <c r="AA59" s="53">
        <f t="shared" si="8"/>
        <v>0.64</v>
      </c>
      <c r="AB59" s="53">
        <f t="shared" si="10"/>
        <v>26.52</v>
      </c>
      <c r="AC59" s="53">
        <f t="shared" si="8"/>
        <v>32.62</v>
      </c>
    </row>
    <row r="60" spans="1:29" ht="15.75" customHeight="1">
      <c r="A60" s="4" t="s">
        <v>168</v>
      </c>
      <c r="B60" s="5" t="s">
        <v>398</v>
      </c>
      <c r="C60" s="22" t="s">
        <v>321</v>
      </c>
      <c r="D60" s="6" t="s">
        <v>66</v>
      </c>
      <c r="E60" s="9">
        <v>1</v>
      </c>
      <c r="F60" s="9">
        <f t="shared" si="9"/>
        <v>1</v>
      </c>
      <c r="G60" s="58">
        <v>1</v>
      </c>
      <c r="H60" s="10"/>
      <c r="I60" s="13"/>
      <c r="J60" s="23"/>
      <c r="K60" s="16">
        <v>0</v>
      </c>
      <c r="L60" s="15"/>
      <c r="M60" s="20"/>
      <c r="N60" s="46"/>
      <c r="O60" s="21"/>
      <c r="P60" s="12"/>
      <c r="Q60" s="17"/>
      <c r="R60" s="18"/>
      <c r="S60" s="19"/>
      <c r="T60" s="24"/>
      <c r="U60" s="14"/>
      <c r="V60" s="48"/>
      <c r="W60" s="11"/>
      <c r="X60" s="24"/>
      <c r="Y60" s="69">
        <f t="shared" si="3"/>
        <v>1</v>
      </c>
      <c r="Z60" s="52">
        <v>1.04</v>
      </c>
      <c r="AA60" s="53">
        <f t="shared" si="8"/>
        <v>1.28</v>
      </c>
      <c r="AB60" s="53">
        <f t="shared" si="10"/>
        <v>1.04</v>
      </c>
      <c r="AC60" s="53">
        <f t="shared" si="8"/>
        <v>1.28</v>
      </c>
    </row>
    <row r="61" spans="1:29" ht="21.75" customHeight="1">
      <c r="A61" s="4" t="s">
        <v>169</v>
      </c>
      <c r="B61" s="5" t="s">
        <v>95</v>
      </c>
      <c r="C61" s="22" t="s">
        <v>399</v>
      </c>
      <c r="D61" s="6" t="s">
        <v>66</v>
      </c>
      <c r="E61" s="9">
        <v>61</v>
      </c>
      <c r="F61" s="9">
        <f t="shared" si="9"/>
        <v>61</v>
      </c>
      <c r="G61" s="58">
        <v>12</v>
      </c>
      <c r="H61" s="10">
        <v>2</v>
      </c>
      <c r="I61" s="13"/>
      <c r="J61" s="23">
        <v>2</v>
      </c>
      <c r="K61" s="16">
        <v>4</v>
      </c>
      <c r="L61" s="15">
        <v>4</v>
      </c>
      <c r="M61" s="20"/>
      <c r="N61" s="46">
        <v>10</v>
      </c>
      <c r="O61" s="21">
        <v>6</v>
      </c>
      <c r="P61" s="12">
        <v>1</v>
      </c>
      <c r="Q61" s="17">
        <v>12</v>
      </c>
      <c r="R61" s="18"/>
      <c r="S61" s="19"/>
      <c r="T61" s="24"/>
      <c r="U61" s="41">
        <v>6</v>
      </c>
      <c r="V61" s="48"/>
      <c r="W61" s="11">
        <v>2</v>
      </c>
      <c r="X61" s="24"/>
      <c r="Y61" s="69">
        <f t="shared" si="3"/>
        <v>61</v>
      </c>
      <c r="Z61" s="52">
        <v>3.51</v>
      </c>
      <c r="AA61" s="53">
        <f t="shared" si="8"/>
        <v>4.32</v>
      </c>
      <c r="AB61" s="53">
        <f t="shared" si="10"/>
        <v>214.10999999999999</v>
      </c>
      <c r="AC61" s="53">
        <f t="shared" si="8"/>
        <v>263.36</v>
      </c>
    </row>
    <row r="62" spans="1:29" ht="19.5" customHeight="1">
      <c r="A62" s="4" t="s">
        <v>170</v>
      </c>
      <c r="B62" s="5" t="s">
        <v>96</v>
      </c>
      <c r="C62" s="22">
        <v>132726</v>
      </c>
      <c r="D62" s="6" t="s">
        <v>66</v>
      </c>
      <c r="E62" s="9">
        <v>11</v>
      </c>
      <c r="F62" s="9">
        <f t="shared" si="9"/>
        <v>11</v>
      </c>
      <c r="G62" s="58">
        <v>3</v>
      </c>
      <c r="H62" s="10">
        <v>1</v>
      </c>
      <c r="I62" s="13"/>
      <c r="J62" s="23">
        <v>1</v>
      </c>
      <c r="K62" s="16">
        <v>0</v>
      </c>
      <c r="L62" s="15">
        <v>2</v>
      </c>
      <c r="M62" s="20"/>
      <c r="N62" s="46"/>
      <c r="O62" s="21">
        <v>2</v>
      </c>
      <c r="P62" s="12"/>
      <c r="Q62" s="17"/>
      <c r="R62" s="18"/>
      <c r="S62" s="19"/>
      <c r="T62" s="24"/>
      <c r="U62" s="41">
        <v>2</v>
      </c>
      <c r="V62" s="48"/>
      <c r="W62" s="11"/>
      <c r="X62" s="24"/>
      <c r="Y62" s="69">
        <f t="shared" si="3"/>
        <v>11</v>
      </c>
      <c r="Z62" s="52">
        <v>2.47</v>
      </c>
      <c r="AA62" s="53">
        <f t="shared" si="8"/>
        <v>3.04</v>
      </c>
      <c r="AB62" s="53">
        <f t="shared" si="10"/>
        <v>27.17</v>
      </c>
      <c r="AC62" s="53">
        <f t="shared" si="8"/>
        <v>33.42</v>
      </c>
    </row>
    <row r="63" spans="1:29" ht="18.75" customHeight="1">
      <c r="A63" s="4" t="s">
        <v>171</v>
      </c>
      <c r="B63" s="5" t="s">
        <v>31</v>
      </c>
      <c r="C63" s="22" t="s">
        <v>322</v>
      </c>
      <c r="D63" s="6" t="s">
        <v>66</v>
      </c>
      <c r="E63" s="9">
        <v>13</v>
      </c>
      <c r="F63" s="9">
        <f t="shared" si="9"/>
        <v>13</v>
      </c>
      <c r="G63" s="58">
        <v>10</v>
      </c>
      <c r="H63" s="10"/>
      <c r="I63" s="13"/>
      <c r="J63" s="23"/>
      <c r="K63" s="16">
        <v>0</v>
      </c>
      <c r="L63" s="15"/>
      <c r="M63" s="20"/>
      <c r="N63" s="46"/>
      <c r="O63" s="21"/>
      <c r="P63" s="12"/>
      <c r="Q63" s="17"/>
      <c r="R63" s="18"/>
      <c r="S63" s="19">
        <v>1</v>
      </c>
      <c r="T63" s="24"/>
      <c r="U63" s="14"/>
      <c r="V63" s="48"/>
      <c r="W63" s="11">
        <v>2</v>
      </c>
      <c r="X63" s="24"/>
      <c r="Y63" s="69">
        <f t="shared" si="3"/>
        <v>13</v>
      </c>
      <c r="Z63" s="52">
        <v>3.9</v>
      </c>
      <c r="AA63" s="53">
        <f t="shared" si="8"/>
        <v>4.8</v>
      </c>
      <c r="AB63" s="53">
        <f t="shared" si="10"/>
        <v>50.699999999999996</v>
      </c>
      <c r="AC63" s="53">
        <f t="shared" si="8"/>
        <v>62.36</v>
      </c>
    </row>
    <row r="64" spans="1:29" ht="18.75" customHeight="1">
      <c r="A64" s="4" t="s">
        <v>172</v>
      </c>
      <c r="B64" s="5" t="s">
        <v>70</v>
      </c>
      <c r="C64" s="22" t="s">
        <v>323</v>
      </c>
      <c r="D64" s="6" t="s">
        <v>66</v>
      </c>
      <c r="E64" s="9">
        <v>197</v>
      </c>
      <c r="F64" s="9">
        <f t="shared" si="9"/>
        <v>197</v>
      </c>
      <c r="G64" s="58">
        <v>30</v>
      </c>
      <c r="H64" s="10">
        <v>6</v>
      </c>
      <c r="I64" s="13"/>
      <c r="J64" s="23">
        <v>5</v>
      </c>
      <c r="K64" s="16">
        <v>10</v>
      </c>
      <c r="L64" s="15">
        <v>20</v>
      </c>
      <c r="M64" s="20">
        <v>10</v>
      </c>
      <c r="N64" s="46">
        <v>2</v>
      </c>
      <c r="O64" s="21">
        <v>8</v>
      </c>
      <c r="P64" s="12">
        <v>7</v>
      </c>
      <c r="Q64" s="17">
        <v>20</v>
      </c>
      <c r="R64" s="18"/>
      <c r="S64" s="19">
        <v>7</v>
      </c>
      <c r="T64" s="24">
        <v>2</v>
      </c>
      <c r="U64" s="41">
        <v>50</v>
      </c>
      <c r="V64" s="48">
        <v>10</v>
      </c>
      <c r="W64" s="11">
        <v>10</v>
      </c>
      <c r="X64" s="24"/>
      <c r="Y64" s="69">
        <f t="shared" si="3"/>
        <v>197</v>
      </c>
      <c r="Z64" s="52">
        <v>0.72</v>
      </c>
      <c r="AA64" s="53">
        <f t="shared" si="8"/>
        <v>0.89</v>
      </c>
      <c r="AB64" s="53">
        <f t="shared" si="10"/>
        <v>141.84</v>
      </c>
      <c r="AC64" s="53">
        <f t="shared" si="8"/>
        <v>174.46</v>
      </c>
    </row>
    <row r="65" spans="1:29" ht="18.75" customHeight="1">
      <c r="A65" s="4" t="s">
        <v>173</v>
      </c>
      <c r="B65" s="5" t="s">
        <v>400</v>
      </c>
      <c r="C65" s="22" t="s">
        <v>401</v>
      </c>
      <c r="D65" s="6" t="s">
        <v>66</v>
      </c>
      <c r="E65" s="9">
        <v>114</v>
      </c>
      <c r="F65" s="9">
        <f t="shared" si="9"/>
        <v>114</v>
      </c>
      <c r="G65" s="58">
        <v>20</v>
      </c>
      <c r="H65" s="10"/>
      <c r="I65" s="13"/>
      <c r="J65" s="23">
        <v>2</v>
      </c>
      <c r="K65" s="16">
        <v>10</v>
      </c>
      <c r="L65" s="15">
        <v>10</v>
      </c>
      <c r="M65" s="20">
        <v>10</v>
      </c>
      <c r="N65" s="46">
        <v>15</v>
      </c>
      <c r="O65" s="21">
        <v>2</v>
      </c>
      <c r="P65" s="12"/>
      <c r="Q65" s="17"/>
      <c r="R65" s="18"/>
      <c r="S65" s="19"/>
      <c r="T65" s="24"/>
      <c r="U65" s="41">
        <v>25</v>
      </c>
      <c r="V65" s="48">
        <v>10</v>
      </c>
      <c r="W65" s="11">
        <v>10</v>
      </c>
      <c r="X65" s="24"/>
      <c r="Y65" s="69">
        <f t="shared" si="3"/>
        <v>114</v>
      </c>
      <c r="Z65" s="52">
        <v>3.25</v>
      </c>
      <c r="AA65" s="53">
        <f t="shared" si="8"/>
        <v>4</v>
      </c>
      <c r="AB65" s="53">
        <f t="shared" si="10"/>
        <v>370.5</v>
      </c>
      <c r="AC65" s="53">
        <f t="shared" si="8"/>
        <v>455.72</v>
      </c>
    </row>
    <row r="66" spans="1:29" ht="21.75" customHeight="1">
      <c r="A66" s="4" t="s">
        <v>174</v>
      </c>
      <c r="B66" s="5" t="s">
        <v>402</v>
      </c>
      <c r="C66" s="22">
        <v>7132</v>
      </c>
      <c r="D66" s="6" t="s">
        <v>66</v>
      </c>
      <c r="E66" s="9">
        <v>14</v>
      </c>
      <c r="F66" s="9">
        <f t="shared" si="9"/>
        <v>14</v>
      </c>
      <c r="G66" s="58">
        <v>3</v>
      </c>
      <c r="H66" s="10"/>
      <c r="I66" s="13"/>
      <c r="J66" s="23"/>
      <c r="K66" s="16">
        <v>0</v>
      </c>
      <c r="L66" s="15"/>
      <c r="M66" s="20">
        <v>2</v>
      </c>
      <c r="N66" s="46">
        <v>5</v>
      </c>
      <c r="O66" s="21"/>
      <c r="P66" s="12"/>
      <c r="Q66" s="17">
        <v>3</v>
      </c>
      <c r="R66" s="18"/>
      <c r="S66" s="19">
        <v>1</v>
      </c>
      <c r="T66" s="24"/>
      <c r="U66" s="14"/>
      <c r="V66" s="48"/>
      <c r="W66" s="11"/>
      <c r="X66" s="24"/>
      <c r="Y66" s="69">
        <f t="shared" si="3"/>
        <v>14</v>
      </c>
      <c r="Z66" s="52">
        <v>0.78</v>
      </c>
      <c r="AA66" s="53">
        <f t="shared" si="8"/>
        <v>0.96</v>
      </c>
      <c r="AB66" s="53">
        <f t="shared" si="10"/>
        <v>10.92</v>
      </c>
      <c r="AC66" s="53">
        <f t="shared" si="8"/>
        <v>13.43</v>
      </c>
    </row>
    <row r="67" spans="1:29" ht="21.75" customHeight="1">
      <c r="A67" s="4" t="s">
        <v>175</v>
      </c>
      <c r="B67" s="5" t="s">
        <v>403</v>
      </c>
      <c r="C67" s="22" t="s">
        <v>404</v>
      </c>
      <c r="D67" s="6" t="s">
        <v>66</v>
      </c>
      <c r="E67" s="9">
        <v>9</v>
      </c>
      <c r="F67" s="9">
        <f t="shared" si="9"/>
        <v>9</v>
      </c>
      <c r="G67" s="58">
        <v>1</v>
      </c>
      <c r="H67" s="10"/>
      <c r="I67" s="13"/>
      <c r="J67" s="23"/>
      <c r="K67" s="16">
        <v>0</v>
      </c>
      <c r="L67" s="15"/>
      <c r="M67" s="20">
        <v>2</v>
      </c>
      <c r="N67" s="46">
        <v>5</v>
      </c>
      <c r="O67" s="21"/>
      <c r="P67" s="12"/>
      <c r="Q67" s="17"/>
      <c r="R67" s="18"/>
      <c r="S67" s="19">
        <v>1</v>
      </c>
      <c r="T67" s="24"/>
      <c r="U67" s="14"/>
      <c r="V67" s="48"/>
      <c r="W67" s="11"/>
      <c r="X67" s="24"/>
      <c r="Y67" s="69">
        <f aca="true" t="shared" si="11" ref="Y67:Y130">G67+H67+I67+J67+K67+L67+M67+N67+O67+P67+Q67+R67+S67+T67+U67+V67+W67</f>
        <v>9</v>
      </c>
      <c r="Z67" s="52">
        <v>1.43</v>
      </c>
      <c r="AA67" s="53">
        <f aca="true" t="shared" si="12" ref="AA67:AC82">ROUND((Z67)*1.23,2)</f>
        <v>1.76</v>
      </c>
      <c r="AB67" s="53">
        <f t="shared" si="10"/>
        <v>12.87</v>
      </c>
      <c r="AC67" s="53">
        <f t="shared" si="12"/>
        <v>15.83</v>
      </c>
    </row>
    <row r="68" spans="1:29" ht="18.75" customHeight="1">
      <c r="A68" s="4" t="s">
        <v>176</v>
      </c>
      <c r="B68" s="5" t="s">
        <v>87</v>
      </c>
      <c r="C68" s="22" t="s">
        <v>324</v>
      </c>
      <c r="D68" s="6" t="s">
        <v>66</v>
      </c>
      <c r="E68" s="9">
        <v>32</v>
      </c>
      <c r="F68" s="9">
        <f t="shared" si="9"/>
        <v>32</v>
      </c>
      <c r="G68" s="58">
        <v>4</v>
      </c>
      <c r="H68" s="10"/>
      <c r="I68" s="13"/>
      <c r="J68" s="23">
        <v>6</v>
      </c>
      <c r="K68" s="16">
        <v>4</v>
      </c>
      <c r="L68" s="15">
        <v>2</v>
      </c>
      <c r="M68" s="20">
        <v>5</v>
      </c>
      <c r="N68" s="46">
        <v>5</v>
      </c>
      <c r="O68" s="21"/>
      <c r="P68" s="12"/>
      <c r="Q68" s="17">
        <v>3</v>
      </c>
      <c r="R68" s="18"/>
      <c r="S68" s="19"/>
      <c r="T68" s="24"/>
      <c r="U68" s="41">
        <v>3</v>
      </c>
      <c r="V68" s="48"/>
      <c r="W68" s="11"/>
      <c r="X68" s="24"/>
      <c r="Y68" s="69">
        <f t="shared" si="11"/>
        <v>32</v>
      </c>
      <c r="Z68" s="52">
        <v>2.47</v>
      </c>
      <c r="AA68" s="53">
        <f t="shared" si="12"/>
        <v>3.04</v>
      </c>
      <c r="AB68" s="53">
        <f t="shared" si="10"/>
        <v>79.04</v>
      </c>
      <c r="AC68" s="53">
        <f t="shared" si="12"/>
        <v>97.22</v>
      </c>
    </row>
    <row r="69" spans="1:29" ht="20.25" customHeight="1">
      <c r="A69" s="4" t="s">
        <v>177</v>
      </c>
      <c r="B69" s="5" t="s">
        <v>88</v>
      </c>
      <c r="C69" s="22" t="s">
        <v>325</v>
      </c>
      <c r="D69" s="6" t="s">
        <v>66</v>
      </c>
      <c r="E69" s="9">
        <v>19</v>
      </c>
      <c r="F69" s="9">
        <f t="shared" si="9"/>
        <v>19</v>
      </c>
      <c r="G69" s="58">
        <v>4</v>
      </c>
      <c r="H69" s="10"/>
      <c r="I69" s="13"/>
      <c r="J69" s="23"/>
      <c r="K69" s="16">
        <v>4</v>
      </c>
      <c r="L69" s="15">
        <v>4</v>
      </c>
      <c r="M69" s="20"/>
      <c r="N69" s="46">
        <v>5</v>
      </c>
      <c r="O69" s="21"/>
      <c r="P69" s="12"/>
      <c r="Q69" s="17"/>
      <c r="R69" s="18"/>
      <c r="S69" s="19">
        <v>2</v>
      </c>
      <c r="T69" s="24"/>
      <c r="U69" s="14"/>
      <c r="V69" s="48"/>
      <c r="W69" s="11"/>
      <c r="X69" s="24"/>
      <c r="Y69" s="69">
        <f t="shared" si="11"/>
        <v>19</v>
      </c>
      <c r="Z69" s="52">
        <v>2.99</v>
      </c>
      <c r="AA69" s="53">
        <f t="shared" si="12"/>
        <v>3.68</v>
      </c>
      <c r="AB69" s="53">
        <f t="shared" si="10"/>
        <v>56.81</v>
      </c>
      <c r="AC69" s="53">
        <f t="shared" si="12"/>
        <v>69.88</v>
      </c>
    </row>
    <row r="70" spans="1:29" ht="20.25" customHeight="1">
      <c r="A70" s="4" t="s">
        <v>178</v>
      </c>
      <c r="B70" s="5" t="s">
        <v>405</v>
      </c>
      <c r="C70" s="22" t="s">
        <v>326</v>
      </c>
      <c r="D70" s="6" t="s">
        <v>66</v>
      </c>
      <c r="E70" s="9">
        <v>21</v>
      </c>
      <c r="F70" s="9">
        <f t="shared" si="9"/>
        <v>21</v>
      </c>
      <c r="G70" s="58">
        <v>4</v>
      </c>
      <c r="H70" s="10"/>
      <c r="I70" s="13"/>
      <c r="J70" s="23">
        <v>6</v>
      </c>
      <c r="K70" s="16">
        <v>0</v>
      </c>
      <c r="L70" s="15">
        <v>4</v>
      </c>
      <c r="M70" s="20">
        <v>5</v>
      </c>
      <c r="N70" s="46"/>
      <c r="O70" s="21">
        <v>2</v>
      </c>
      <c r="P70" s="12"/>
      <c r="Q70" s="17"/>
      <c r="R70" s="18"/>
      <c r="S70" s="19"/>
      <c r="T70" s="24"/>
      <c r="U70" s="14"/>
      <c r="V70" s="48"/>
      <c r="W70" s="11"/>
      <c r="X70" s="24"/>
      <c r="Y70" s="69">
        <f t="shared" si="11"/>
        <v>21</v>
      </c>
      <c r="Z70" s="52">
        <v>11.7</v>
      </c>
      <c r="AA70" s="53">
        <f t="shared" si="12"/>
        <v>14.39</v>
      </c>
      <c r="AB70" s="53">
        <f t="shared" si="10"/>
        <v>245.7</v>
      </c>
      <c r="AC70" s="53">
        <f t="shared" si="12"/>
        <v>302.21</v>
      </c>
    </row>
    <row r="71" spans="1:29" ht="18.75" customHeight="1">
      <c r="A71" s="4" t="s">
        <v>179</v>
      </c>
      <c r="B71" s="5" t="s">
        <v>406</v>
      </c>
      <c r="C71" s="22" t="s">
        <v>327</v>
      </c>
      <c r="D71" s="6" t="s">
        <v>66</v>
      </c>
      <c r="E71" s="9">
        <v>43</v>
      </c>
      <c r="F71" s="9">
        <f t="shared" si="9"/>
        <v>43</v>
      </c>
      <c r="G71" s="58">
        <v>4</v>
      </c>
      <c r="H71" s="10"/>
      <c r="I71" s="13"/>
      <c r="J71" s="23"/>
      <c r="K71" s="16">
        <v>0</v>
      </c>
      <c r="L71" s="15">
        <v>4</v>
      </c>
      <c r="M71" s="20">
        <v>5</v>
      </c>
      <c r="N71" s="46"/>
      <c r="O71" s="21"/>
      <c r="P71" s="12"/>
      <c r="Q71" s="17"/>
      <c r="R71" s="18"/>
      <c r="S71" s="19">
        <v>20</v>
      </c>
      <c r="T71" s="24"/>
      <c r="U71" s="41">
        <v>10</v>
      </c>
      <c r="V71" s="48"/>
      <c r="W71" s="11"/>
      <c r="X71" s="24"/>
      <c r="Y71" s="69">
        <f t="shared" si="11"/>
        <v>43</v>
      </c>
      <c r="Z71" s="52">
        <v>6.11</v>
      </c>
      <c r="AA71" s="53">
        <f t="shared" si="12"/>
        <v>7.52</v>
      </c>
      <c r="AB71" s="53">
        <f t="shared" si="10"/>
        <v>262.73</v>
      </c>
      <c r="AC71" s="53">
        <f t="shared" si="12"/>
        <v>323.16</v>
      </c>
    </row>
    <row r="72" spans="1:29" ht="18" customHeight="1">
      <c r="A72" s="4" t="s">
        <v>180</v>
      </c>
      <c r="B72" s="5" t="s">
        <v>97</v>
      </c>
      <c r="C72" s="22" t="s">
        <v>328</v>
      </c>
      <c r="D72" s="6" t="s">
        <v>66</v>
      </c>
      <c r="E72" s="9">
        <v>5</v>
      </c>
      <c r="F72" s="9">
        <f t="shared" si="9"/>
        <v>5</v>
      </c>
      <c r="G72" s="58">
        <v>4</v>
      </c>
      <c r="H72" s="10"/>
      <c r="I72" s="13"/>
      <c r="J72" s="23"/>
      <c r="K72" s="16">
        <v>0</v>
      </c>
      <c r="L72" s="15"/>
      <c r="M72" s="20"/>
      <c r="N72" s="46"/>
      <c r="O72" s="21"/>
      <c r="P72" s="12"/>
      <c r="Q72" s="17"/>
      <c r="R72" s="18"/>
      <c r="S72" s="19">
        <v>1</v>
      </c>
      <c r="T72" s="24"/>
      <c r="U72" s="14"/>
      <c r="V72" s="48"/>
      <c r="W72" s="11"/>
      <c r="X72" s="24"/>
      <c r="Y72" s="69">
        <f t="shared" si="11"/>
        <v>5</v>
      </c>
      <c r="Z72" s="52">
        <v>1.43</v>
      </c>
      <c r="AA72" s="53">
        <f t="shared" si="12"/>
        <v>1.76</v>
      </c>
      <c r="AB72" s="53">
        <f t="shared" si="10"/>
        <v>7.1499999999999995</v>
      </c>
      <c r="AC72" s="53">
        <f t="shared" si="12"/>
        <v>8.79</v>
      </c>
    </row>
    <row r="73" spans="1:29" ht="27" customHeight="1">
      <c r="A73" s="4" t="s">
        <v>181</v>
      </c>
      <c r="B73" s="5" t="s">
        <v>407</v>
      </c>
      <c r="C73" s="22" t="s">
        <v>408</v>
      </c>
      <c r="D73" s="6" t="s">
        <v>66</v>
      </c>
      <c r="E73" s="9">
        <v>4</v>
      </c>
      <c r="F73" s="9">
        <f t="shared" si="9"/>
        <v>4</v>
      </c>
      <c r="G73" s="58">
        <v>4</v>
      </c>
      <c r="H73" s="10"/>
      <c r="I73" s="13"/>
      <c r="J73" s="23"/>
      <c r="K73" s="16">
        <v>0</v>
      </c>
      <c r="L73" s="15"/>
      <c r="M73" s="20"/>
      <c r="N73" s="46"/>
      <c r="O73" s="21"/>
      <c r="P73" s="12"/>
      <c r="Q73" s="17"/>
      <c r="R73" s="18"/>
      <c r="S73" s="19"/>
      <c r="T73" s="24"/>
      <c r="U73" s="14"/>
      <c r="V73" s="48"/>
      <c r="W73" s="11"/>
      <c r="X73" s="24"/>
      <c r="Y73" s="69">
        <f t="shared" si="11"/>
        <v>4</v>
      </c>
      <c r="Z73" s="52">
        <v>9.1</v>
      </c>
      <c r="AA73" s="53">
        <f t="shared" si="12"/>
        <v>11.19</v>
      </c>
      <c r="AB73" s="53">
        <f t="shared" si="10"/>
        <v>36.4</v>
      </c>
      <c r="AC73" s="53">
        <f t="shared" si="12"/>
        <v>44.77</v>
      </c>
    </row>
    <row r="74" spans="1:29" ht="19.5" customHeight="1">
      <c r="A74" s="4" t="s">
        <v>182</v>
      </c>
      <c r="B74" s="5" t="s">
        <v>409</v>
      </c>
      <c r="C74" s="22" t="s">
        <v>329</v>
      </c>
      <c r="D74" s="6" t="s">
        <v>66</v>
      </c>
      <c r="E74" s="9">
        <v>9</v>
      </c>
      <c r="F74" s="9">
        <f t="shared" si="9"/>
        <v>9</v>
      </c>
      <c r="G74" s="58">
        <v>2</v>
      </c>
      <c r="H74" s="10"/>
      <c r="I74" s="13"/>
      <c r="J74" s="23">
        <v>1</v>
      </c>
      <c r="K74" s="16">
        <v>0</v>
      </c>
      <c r="L74" s="15"/>
      <c r="M74" s="20"/>
      <c r="N74" s="46">
        <v>3</v>
      </c>
      <c r="O74" s="21"/>
      <c r="P74" s="12"/>
      <c r="Q74" s="17">
        <v>3</v>
      </c>
      <c r="R74" s="18"/>
      <c r="S74" s="19"/>
      <c r="T74" s="24"/>
      <c r="U74" s="14"/>
      <c r="V74" s="48"/>
      <c r="W74" s="11"/>
      <c r="X74" s="24"/>
      <c r="Y74" s="69">
        <f t="shared" si="11"/>
        <v>9</v>
      </c>
      <c r="Z74" s="52">
        <v>4.55</v>
      </c>
      <c r="AA74" s="53">
        <f t="shared" si="12"/>
        <v>5.6</v>
      </c>
      <c r="AB74" s="53">
        <f t="shared" si="10"/>
        <v>40.949999999999996</v>
      </c>
      <c r="AC74" s="53">
        <f t="shared" si="12"/>
        <v>50.37</v>
      </c>
    </row>
    <row r="75" spans="1:29" ht="17.25" customHeight="1">
      <c r="A75" s="4" t="s">
        <v>183</v>
      </c>
      <c r="B75" s="5" t="s">
        <v>410</v>
      </c>
      <c r="C75" s="22" t="s">
        <v>330</v>
      </c>
      <c r="D75" s="6" t="s">
        <v>68</v>
      </c>
      <c r="E75" s="9">
        <v>49</v>
      </c>
      <c r="F75" s="9">
        <f t="shared" si="9"/>
        <v>49</v>
      </c>
      <c r="G75" s="58">
        <v>12</v>
      </c>
      <c r="H75" s="10"/>
      <c r="I75" s="13"/>
      <c r="J75" s="23">
        <v>1</v>
      </c>
      <c r="K75" s="16">
        <v>0</v>
      </c>
      <c r="L75" s="15">
        <v>30</v>
      </c>
      <c r="M75" s="20"/>
      <c r="N75" s="46"/>
      <c r="O75" s="21">
        <v>5</v>
      </c>
      <c r="P75" s="12"/>
      <c r="Q75" s="17"/>
      <c r="R75" s="18"/>
      <c r="S75" s="19"/>
      <c r="T75" s="24">
        <v>1</v>
      </c>
      <c r="U75" s="14"/>
      <c r="V75" s="48"/>
      <c r="W75" s="11"/>
      <c r="X75" s="24"/>
      <c r="Y75" s="69">
        <f t="shared" si="11"/>
        <v>49</v>
      </c>
      <c r="Z75" s="52">
        <v>5.33</v>
      </c>
      <c r="AA75" s="53">
        <f t="shared" si="12"/>
        <v>6.56</v>
      </c>
      <c r="AB75" s="53">
        <f t="shared" si="10"/>
        <v>261.17</v>
      </c>
      <c r="AC75" s="53">
        <f t="shared" si="12"/>
        <v>321.24</v>
      </c>
    </row>
    <row r="76" spans="1:29" ht="20.25" customHeight="1">
      <c r="A76" s="4" t="s">
        <v>184</v>
      </c>
      <c r="B76" s="5" t="s">
        <v>411</v>
      </c>
      <c r="C76" s="22" t="s">
        <v>331</v>
      </c>
      <c r="D76" s="6" t="s">
        <v>68</v>
      </c>
      <c r="E76" s="9">
        <v>2</v>
      </c>
      <c r="F76" s="9">
        <f t="shared" si="9"/>
        <v>2</v>
      </c>
      <c r="G76" s="58"/>
      <c r="H76" s="10"/>
      <c r="I76" s="13"/>
      <c r="J76" s="23"/>
      <c r="K76" s="16">
        <v>0</v>
      </c>
      <c r="L76" s="15"/>
      <c r="M76" s="20"/>
      <c r="N76" s="46"/>
      <c r="O76" s="21">
        <v>1</v>
      </c>
      <c r="P76" s="12"/>
      <c r="Q76" s="17"/>
      <c r="R76" s="18"/>
      <c r="S76" s="19">
        <v>1</v>
      </c>
      <c r="T76" s="24"/>
      <c r="U76" s="14"/>
      <c r="V76" s="48"/>
      <c r="W76" s="11"/>
      <c r="X76" s="24"/>
      <c r="Y76" s="69">
        <f t="shared" si="11"/>
        <v>2</v>
      </c>
      <c r="Z76" s="52">
        <v>4.55</v>
      </c>
      <c r="AA76" s="53">
        <f t="shared" si="12"/>
        <v>5.6</v>
      </c>
      <c r="AB76" s="53">
        <f t="shared" si="10"/>
        <v>9.1</v>
      </c>
      <c r="AC76" s="53">
        <f t="shared" si="12"/>
        <v>11.19</v>
      </c>
    </row>
    <row r="77" spans="1:29" ht="16.5" customHeight="1">
      <c r="A77" s="4" t="s">
        <v>185</v>
      </c>
      <c r="B77" s="5" t="s">
        <v>98</v>
      </c>
      <c r="C77" s="22" t="s">
        <v>332</v>
      </c>
      <c r="D77" s="6" t="s">
        <v>68</v>
      </c>
      <c r="E77" s="9">
        <v>10</v>
      </c>
      <c r="F77" s="9">
        <f t="shared" si="9"/>
        <v>10</v>
      </c>
      <c r="G77" s="58">
        <v>2</v>
      </c>
      <c r="H77" s="10"/>
      <c r="I77" s="13"/>
      <c r="J77" s="23"/>
      <c r="K77" s="16">
        <v>0</v>
      </c>
      <c r="L77" s="15"/>
      <c r="M77" s="20"/>
      <c r="N77" s="46">
        <v>2</v>
      </c>
      <c r="O77" s="21">
        <v>1</v>
      </c>
      <c r="P77" s="12"/>
      <c r="Q77" s="17">
        <v>3</v>
      </c>
      <c r="R77" s="18"/>
      <c r="S77" s="19"/>
      <c r="T77" s="24">
        <v>2</v>
      </c>
      <c r="U77" s="14"/>
      <c r="V77" s="48"/>
      <c r="W77" s="11"/>
      <c r="X77" s="24"/>
      <c r="Y77" s="69">
        <f t="shared" si="11"/>
        <v>10</v>
      </c>
      <c r="Z77" s="52">
        <v>5.85</v>
      </c>
      <c r="AA77" s="53">
        <f t="shared" si="12"/>
        <v>7.2</v>
      </c>
      <c r="AB77" s="53">
        <f t="shared" si="10"/>
        <v>58.5</v>
      </c>
      <c r="AC77" s="53">
        <f t="shared" si="12"/>
        <v>71.96</v>
      </c>
    </row>
    <row r="78" spans="1:29" ht="21.75" customHeight="1">
      <c r="A78" s="4" t="s">
        <v>186</v>
      </c>
      <c r="B78" s="5" t="s">
        <v>412</v>
      </c>
      <c r="C78" s="22" t="s">
        <v>333</v>
      </c>
      <c r="D78" s="6" t="s">
        <v>68</v>
      </c>
      <c r="E78" s="9">
        <v>95</v>
      </c>
      <c r="F78" s="9">
        <f t="shared" si="9"/>
        <v>95</v>
      </c>
      <c r="G78" s="58">
        <v>12</v>
      </c>
      <c r="H78" s="10"/>
      <c r="I78" s="13"/>
      <c r="J78" s="23"/>
      <c r="K78" s="16">
        <v>10</v>
      </c>
      <c r="L78" s="15">
        <v>30</v>
      </c>
      <c r="M78" s="20">
        <v>5</v>
      </c>
      <c r="N78" s="46">
        <v>10</v>
      </c>
      <c r="O78" s="21"/>
      <c r="P78" s="12"/>
      <c r="Q78" s="17"/>
      <c r="R78" s="18"/>
      <c r="S78" s="19">
        <v>6</v>
      </c>
      <c r="T78" s="24">
        <v>2</v>
      </c>
      <c r="U78" s="41">
        <v>2</v>
      </c>
      <c r="V78" s="48">
        <v>8</v>
      </c>
      <c r="W78" s="11">
        <v>10</v>
      </c>
      <c r="X78" s="24"/>
      <c r="Y78" s="69">
        <f t="shared" si="11"/>
        <v>95</v>
      </c>
      <c r="Z78" s="52">
        <v>10.4</v>
      </c>
      <c r="AA78" s="53">
        <f t="shared" si="12"/>
        <v>12.79</v>
      </c>
      <c r="AB78" s="53">
        <f t="shared" si="10"/>
        <v>988</v>
      </c>
      <c r="AC78" s="53">
        <f t="shared" si="12"/>
        <v>1215.24</v>
      </c>
    </row>
    <row r="79" spans="1:29" ht="21.75" customHeight="1">
      <c r="A79" s="4" t="s">
        <v>187</v>
      </c>
      <c r="B79" s="5" t="s">
        <v>99</v>
      </c>
      <c r="C79" s="22" t="s">
        <v>334</v>
      </c>
      <c r="D79" s="6" t="s">
        <v>68</v>
      </c>
      <c r="E79" s="9">
        <v>30</v>
      </c>
      <c r="F79" s="9">
        <f t="shared" si="9"/>
        <v>30</v>
      </c>
      <c r="G79" s="58">
        <v>2</v>
      </c>
      <c r="H79" s="10"/>
      <c r="I79" s="13"/>
      <c r="J79" s="23">
        <v>5</v>
      </c>
      <c r="K79" s="16">
        <v>0</v>
      </c>
      <c r="L79" s="15"/>
      <c r="M79" s="20">
        <v>3</v>
      </c>
      <c r="N79" s="46">
        <v>10</v>
      </c>
      <c r="O79" s="21">
        <v>1</v>
      </c>
      <c r="P79" s="12">
        <v>3</v>
      </c>
      <c r="Q79" s="17"/>
      <c r="R79" s="18"/>
      <c r="S79" s="19"/>
      <c r="T79" s="24">
        <v>1</v>
      </c>
      <c r="U79" s="14"/>
      <c r="V79" s="48"/>
      <c r="W79" s="11">
        <v>5</v>
      </c>
      <c r="X79" s="24"/>
      <c r="Y79" s="69">
        <f t="shared" si="11"/>
        <v>30</v>
      </c>
      <c r="Z79" s="52">
        <v>41.6</v>
      </c>
      <c r="AA79" s="53">
        <f t="shared" si="12"/>
        <v>51.17</v>
      </c>
      <c r="AB79" s="53">
        <f t="shared" si="10"/>
        <v>1248</v>
      </c>
      <c r="AC79" s="53">
        <f t="shared" si="12"/>
        <v>1535.04</v>
      </c>
    </row>
    <row r="80" spans="1:29" ht="27" customHeight="1">
      <c r="A80" s="4" t="s">
        <v>188</v>
      </c>
      <c r="B80" s="5" t="s">
        <v>32</v>
      </c>
      <c r="C80" s="22" t="s">
        <v>335</v>
      </c>
      <c r="D80" s="6" t="s">
        <v>68</v>
      </c>
      <c r="E80" s="9">
        <v>5</v>
      </c>
      <c r="F80" s="9">
        <f t="shared" si="9"/>
        <v>5</v>
      </c>
      <c r="G80" s="58">
        <v>1</v>
      </c>
      <c r="H80" s="10">
        <v>4</v>
      </c>
      <c r="I80" s="13"/>
      <c r="J80" s="23"/>
      <c r="K80" s="16">
        <v>0</v>
      </c>
      <c r="L80" s="15"/>
      <c r="M80" s="20"/>
      <c r="N80" s="46"/>
      <c r="O80" s="21"/>
      <c r="P80" s="12"/>
      <c r="Q80" s="17"/>
      <c r="R80" s="18"/>
      <c r="S80" s="19"/>
      <c r="T80" s="24"/>
      <c r="U80" s="14"/>
      <c r="V80" s="48"/>
      <c r="W80" s="11"/>
      <c r="X80" s="24"/>
      <c r="Y80" s="69">
        <f t="shared" si="11"/>
        <v>5</v>
      </c>
      <c r="Z80" s="52">
        <v>24.05</v>
      </c>
      <c r="AA80" s="53">
        <f t="shared" si="12"/>
        <v>29.58</v>
      </c>
      <c r="AB80" s="53">
        <f t="shared" si="10"/>
        <v>120.25</v>
      </c>
      <c r="AC80" s="53">
        <f t="shared" si="12"/>
        <v>147.91</v>
      </c>
    </row>
    <row r="81" spans="1:29" ht="24" customHeight="1">
      <c r="A81" s="4" t="s">
        <v>189</v>
      </c>
      <c r="B81" s="5" t="s">
        <v>100</v>
      </c>
      <c r="C81" s="22" t="s">
        <v>336</v>
      </c>
      <c r="D81" s="6" t="s">
        <v>68</v>
      </c>
      <c r="E81" s="9">
        <v>5</v>
      </c>
      <c r="F81" s="9">
        <f t="shared" si="9"/>
        <v>5</v>
      </c>
      <c r="G81" s="58">
        <v>1</v>
      </c>
      <c r="H81" s="10">
        <v>4</v>
      </c>
      <c r="I81" s="13"/>
      <c r="J81" s="23"/>
      <c r="K81" s="16">
        <v>0</v>
      </c>
      <c r="L81" s="15"/>
      <c r="M81" s="20"/>
      <c r="N81" s="46"/>
      <c r="O81" s="21"/>
      <c r="P81" s="12"/>
      <c r="Q81" s="17"/>
      <c r="R81" s="18"/>
      <c r="S81" s="19"/>
      <c r="T81" s="24"/>
      <c r="U81" s="14"/>
      <c r="V81" s="48"/>
      <c r="W81" s="11"/>
      <c r="X81" s="24"/>
      <c r="Y81" s="69">
        <f t="shared" si="11"/>
        <v>5</v>
      </c>
      <c r="Z81" s="52">
        <v>22.75</v>
      </c>
      <c r="AA81" s="53">
        <f t="shared" si="12"/>
        <v>27.98</v>
      </c>
      <c r="AB81" s="53">
        <f t="shared" si="10"/>
        <v>113.75</v>
      </c>
      <c r="AC81" s="53">
        <f t="shared" si="12"/>
        <v>139.91</v>
      </c>
    </row>
    <row r="82" spans="1:29" ht="19.5" customHeight="1">
      <c r="A82" s="4" t="s">
        <v>190</v>
      </c>
      <c r="B82" s="5" t="s">
        <v>33</v>
      </c>
      <c r="C82" s="22" t="s">
        <v>337</v>
      </c>
      <c r="D82" s="6" t="s">
        <v>66</v>
      </c>
      <c r="E82" s="9">
        <v>40</v>
      </c>
      <c r="F82" s="9">
        <f t="shared" si="9"/>
        <v>40</v>
      </c>
      <c r="G82" s="58">
        <v>10</v>
      </c>
      <c r="H82" s="10"/>
      <c r="I82" s="13"/>
      <c r="J82" s="23">
        <v>1</v>
      </c>
      <c r="K82" s="16">
        <v>0</v>
      </c>
      <c r="L82" s="15"/>
      <c r="M82" s="20"/>
      <c r="N82" s="46">
        <v>10</v>
      </c>
      <c r="O82" s="21"/>
      <c r="P82" s="12">
        <v>6</v>
      </c>
      <c r="Q82" s="17"/>
      <c r="R82" s="18"/>
      <c r="S82" s="19">
        <v>5</v>
      </c>
      <c r="T82" s="24"/>
      <c r="U82" s="14"/>
      <c r="V82" s="48">
        <v>8</v>
      </c>
      <c r="W82" s="11"/>
      <c r="X82" s="24"/>
      <c r="Y82" s="69">
        <f t="shared" si="11"/>
        <v>40</v>
      </c>
      <c r="Z82" s="52">
        <v>1.7</v>
      </c>
      <c r="AA82" s="53">
        <f t="shared" si="12"/>
        <v>2.09</v>
      </c>
      <c r="AB82" s="53">
        <f t="shared" si="10"/>
        <v>68</v>
      </c>
      <c r="AC82" s="53">
        <f t="shared" si="12"/>
        <v>83.64</v>
      </c>
    </row>
    <row r="83" spans="1:29" ht="18" customHeight="1">
      <c r="A83" s="4" t="s">
        <v>191</v>
      </c>
      <c r="B83" s="5" t="s">
        <v>413</v>
      </c>
      <c r="C83" s="22" t="s">
        <v>414</v>
      </c>
      <c r="D83" s="6" t="s">
        <v>66</v>
      </c>
      <c r="E83" s="9">
        <v>41</v>
      </c>
      <c r="F83" s="9">
        <f aca="true" t="shared" si="13" ref="F83:F100">SUM(G83:X83)</f>
        <v>41</v>
      </c>
      <c r="G83" s="58">
        <v>10</v>
      </c>
      <c r="H83" s="10"/>
      <c r="I83" s="13"/>
      <c r="J83" s="23">
        <v>1</v>
      </c>
      <c r="K83" s="16">
        <v>0</v>
      </c>
      <c r="L83" s="15"/>
      <c r="M83" s="20">
        <v>10</v>
      </c>
      <c r="N83" s="46"/>
      <c r="O83" s="21"/>
      <c r="P83" s="12"/>
      <c r="Q83" s="17"/>
      <c r="R83" s="18"/>
      <c r="S83" s="19"/>
      <c r="T83" s="24"/>
      <c r="U83" s="41">
        <v>20</v>
      </c>
      <c r="V83" s="48"/>
      <c r="W83" s="11"/>
      <c r="X83" s="24"/>
      <c r="Y83" s="69">
        <f t="shared" si="11"/>
        <v>41</v>
      </c>
      <c r="Z83" s="52">
        <v>0.39</v>
      </c>
      <c r="AA83" s="53">
        <f aca="true" t="shared" si="14" ref="AA83:AC104">ROUND((Z83)*1.23,2)</f>
        <v>0.48</v>
      </c>
      <c r="AB83" s="53">
        <f aca="true" t="shared" si="15" ref="AB83:AB89">SUMPRODUCT(F83*Z83)</f>
        <v>15.99</v>
      </c>
      <c r="AC83" s="53">
        <f t="shared" si="14"/>
        <v>19.67</v>
      </c>
    </row>
    <row r="84" spans="1:29" ht="18.75" customHeight="1">
      <c r="A84" s="4" t="s">
        <v>192</v>
      </c>
      <c r="B84" s="5" t="s">
        <v>34</v>
      </c>
      <c r="C84" s="22" t="s">
        <v>338</v>
      </c>
      <c r="D84" s="6" t="s">
        <v>69</v>
      </c>
      <c r="E84" s="9">
        <v>1</v>
      </c>
      <c r="F84" s="9">
        <f t="shared" si="13"/>
        <v>1</v>
      </c>
      <c r="G84" s="58"/>
      <c r="H84" s="10"/>
      <c r="I84" s="13"/>
      <c r="J84" s="23"/>
      <c r="K84" s="16">
        <v>0</v>
      </c>
      <c r="L84" s="15"/>
      <c r="M84" s="20"/>
      <c r="N84" s="46"/>
      <c r="O84" s="21"/>
      <c r="P84" s="12"/>
      <c r="Q84" s="17"/>
      <c r="R84" s="18"/>
      <c r="S84" s="19">
        <v>1</v>
      </c>
      <c r="T84" s="24"/>
      <c r="U84" s="14"/>
      <c r="V84" s="48"/>
      <c r="W84" s="11"/>
      <c r="X84" s="24"/>
      <c r="Y84" s="69">
        <f t="shared" si="11"/>
        <v>1</v>
      </c>
      <c r="Z84" s="52">
        <v>28</v>
      </c>
      <c r="AA84" s="53">
        <f t="shared" si="14"/>
        <v>34.44</v>
      </c>
      <c r="AB84" s="53">
        <f t="shared" si="15"/>
        <v>28</v>
      </c>
      <c r="AC84" s="53">
        <f t="shared" si="14"/>
        <v>34.44</v>
      </c>
    </row>
    <row r="85" spans="1:29" ht="19.5" customHeight="1">
      <c r="A85" s="4" t="s">
        <v>193</v>
      </c>
      <c r="B85" s="5" t="s">
        <v>415</v>
      </c>
      <c r="C85" s="22" t="s">
        <v>416</v>
      </c>
      <c r="D85" s="6" t="s">
        <v>69</v>
      </c>
      <c r="E85" s="9">
        <v>5</v>
      </c>
      <c r="F85" s="9">
        <f t="shared" si="13"/>
        <v>5</v>
      </c>
      <c r="G85" s="58"/>
      <c r="H85" s="10"/>
      <c r="I85" s="13"/>
      <c r="J85" s="23"/>
      <c r="K85" s="16">
        <v>0</v>
      </c>
      <c r="L85" s="15"/>
      <c r="M85" s="20"/>
      <c r="N85" s="46"/>
      <c r="O85" s="21"/>
      <c r="P85" s="12"/>
      <c r="Q85" s="17"/>
      <c r="R85" s="18"/>
      <c r="S85" s="19">
        <v>5</v>
      </c>
      <c r="T85" s="24"/>
      <c r="U85" s="14"/>
      <c r="V85" s="48"/>
      <c r="W85" s="11"/>
      <c r="X85" s="24"/>
      <c r="Y85" s="69">
        <f t="shared" si="11"/>
        <v>5</v>
      </c>
      <c r="Z85" s="52">
        <v>63.7</v>
      </c>
      <c r="AA85" s="53">
        <f t="shared" si="14"/>
        <v>78.35</v>
      </c>
      <c r="AB85" s="53">
        <f t="shared" si="15"/>
        <v>318.5</v>
      </c>
      <c r="AC85" s="53">
        <f t="shared" si="14"/>
        <v>391.76</v>
      </c>
    </row>
    <row r="86" spans="1:29" ht="18.75" customHeight="1">
      <c r="A86" s="4" t="s">
        <v>194</v>
      </c>
      <c r="B86" s="5" t="s">
        <v>418</v>
      </c>
      <c r="C86" s="22" t="s">
        <v>417</v>
      </c>
      <c r="D86" s="6" t="s">
        <v>69</v>
      </c>
      <c r="E86" s="9">
        <v>6</v>
      </c>
      <c r="F86" s="9">
        <f t="shared" si="13"/>
        <v>6</v>
      </c>
      <c r="G86" s="58"/>
      <c r="H86" s="10"/>
      <c r="I86" s="13"/>
      <c r="J86" s="23"/>
      <c r="K86" s="16">
        <v>0</v>
      </c>
      <c r="L86" s="15"/>
      <c r="M86" s="20">
        <v>1</v>
      </c>
      <c r="N86" s="46"/>
      <c r="O86" s="21"/>
      <c r="P86" s="12"/>
      <c r="Q86" s="17"/>
      <c r="R86" s="18"/>
      <c r="S86" s="19">
        <v>5</v>
      </c>
      <c r="T86" s="24"/>
      <c r="U86" s="14"/>
      <c r="V86" s="48"/>
      <c r="W86" s="11"/>
      <c r="X86" s="24"/>
      <c r="Y86" s="69">
        <f t="shared" si="11"/>
        <v>6</v>
      </c>
      <c r="Z86" s="52">
        <v>42.9</v>
      </c>
      <c r="AA86" s="53">
        <f t="shared" si="14"/>
        <v>52.77</v>
      </c>
      <c r="AB86" s="53">
        <f t="shared" si="15"/>
        <v>257.4</v>
      </c>
      <c r="AC86" s="53">
        <f t="shared" si="14"/>
        <v>316.6</v>
      </c>
    </row>
    <row r="87" spans="1:29" ht="21.75" customHeight="1">
      <c r="A87" s="4" t="s">
        <v>195</v>
      </c>
      <c r="B87" s="5" t="s">
        <v>35</v>
      </c>
      <c r="C87" s="22" t="s">
        <v>419</v>
      </c>
      <c r="D87" s="6" t="s">
        <v>69</v>
      </c>
      <c r="E87" s="9">
        <v>15</v>
      </c>
      <c r="F87" s="9">
        <f t="shared" si="13"/>
        <v>15</v>
      </c>
      <c r="G87" s="58"/>
      <c r="H87" s="10"/>
      <c r="I87" s="13"/>
      <c r="J87" s="23"/>
      <c r="K87" s="16">
        <v>0</v>
      </c>
      <c r="L87" s="15"/>
      <c r="M87" s="20"/>
      <c r="N87" s="46">
        <v>15</v>
      </c>
      <c r="O87" s="21"/>
      <c r="P87" s="12"/>
      <c r="Q87" s="17"/>
      <c r="R87" s="18"/>
      <c r="S87" s="19"/>
      <c r="T87" s="24"/>
      <c r="U87" s="14"/>
      <c r="V87" s="48"/>
      <c r="W87" s="11"/>
      <c r="X87" s="24"/>
      <c r="Y87" s="69">
        <f t="shared" si="11"/>
        <v>15</v>
      </c>
      <c r="Z87" s="52">
        <v>84.5</v>
      </c>
      <c r="AA87" s="53">
        <f t="shared" si="14"/>
        <v>103.94</v>
      </c>
      <c r="AB87" s="53">
        <f t="shared" si="15"/>
        <v>1267.5</v>
      </c>
      <c r="AC87" s="53">
        <f t="shared" si="14"/>
        <v>1559.03</v>
      </c>
    </row>
    <row r="88" spans="1:29" ht="18" customHeight="1">
      <c r="A88" s="4" t="s">
        <v>196</v>
      </c>
      <c r="B88" s="5" t="s">
        <v>420</v>
      </c>
      <c r="C88" s="22" t="s">
        <v>339</v>
      </c>
      <c r="D88" s="6" t="s">
        <v>69</v>
      </c>
      <c r="E88" s="9">
        <v>47</v>
      </c>
      <c r="F88" s="9">
        <f t="shared" si="13"/>
        <v>47</v>
      </c>
      <c r="G88" s="58"/>
      <c r="H88" s="10"/>
      <c r="I88" s="13"/>
      <c r="J88" s="23"/>
      <c r="K88" s="16">
        <v>20</v>
      </c>
      <c r="L88" s="15"/>
      <c r="M88" s="20">
        <v>2</v>
      </c>
      <c r="N88" s="46"/>
      <c r="O88" s="21">
        <v>20</v>
      </c>
      <c r="P88" s="12"/>
      <c r="Q88" s="17"/>
      <c r="R88" s="18"/>
      <c r="S88" s="19">
        <v>5</v>
      </c>
      <c r="T88" s="24"/>
      <c r="U88" s="14"/>
      <c r="V88" s="48"/>
      <c r="W88" s="11"/>
      <c r="X88" s="24"/>
      <c r="Y88" s="69">
        <f t="shared" si="11"/>
        <v>47</v>
      </c>
      <c r="Z88" s="52">
        <v>19.5</v>
      </c>
      <c r="AA88" s="53">
        <f t="shared" si="14"/>
        <v>23.99</v>
      </c>
      <c r="AB88" s="53">
        <f t="shared" si="15"/>
        <v>916.5</v>
      </c>
      <c r="AC88" s="53">
        <f t="shared" si="14"/>
        <v>1127.3</v>
      </c>
    </row>
    <row r="89" spans="1:29" ht="15.75" customHeight="1">
      <c r="A89" s="4" t="s">
        <v>197</v>
      </c>
      <c r="B89" s="5" t="s">
        <v>36</v>
      </c>
      <c r="C89" s="22" t="s">
        <v>340</v>
      </c>
      <c r="D89" s="6" t="s">
        <v>69</v>
      </c>
      <c r="E89" s="9">
        <v>7</v>
      </c>
      <c r="F89" s="9">
        <f t="shared" si="13"/>
        <v>7</v>
      </c>
      <c r="G89" s="58">
        <v>1</v>
      </c>
      <c r="H89" s="10"/>
      <c r="I89" s="13"/>
      <c r="J89" s="23"/>
      <c r="K89" s="16">
        <v>0</v>
      </c>
      <c r="L89" s="15"/>
      <c r="M89" s="20"/>
      <c r="N89" s="46"/>
      <c r="O89" s="21"/>
      <c r="P89" s="12"/>
      <c r="Q89" s="17"/>
      <c r="R89" s="18"/>
      <c r="S89" s="19">
        <v>6</v>
      </c>
      <c r="T89" s="24"/>
      <c r="U89" s="14"/>
      <c r="V89" s="48"/>
      <c r="W89" s="11"/>
      <c r="X89" s="24"/>
      <c r="Y89" s="69">
        <f t="shared" si="11"/>
        <v>7</v>
      </c>
      <c r="Z89" s="52">
        <v>23.4</v>
      </c>
      <c r="AA89" s="53">
        <f t="shared" si="14"/>
        <v>28.78</v>
      </c>
      <c r="AB89" s="53">
        <f t="shared" si="15"/>
        <v>163.79999999999998</v>
      </c>
      <c r="AC89" s="53">
        <f t="shared" si="14"/>
        <v>201.47</v>
      </c>
    </row>
    <row r="90" spans="1:29" ht="12.75">
      <c r="A90" s="4" t="s">
        <v>198</v>
      </c>
      <c r="B90" s="5" t="s">
        <v>467</v>
      </c>
      <c r="C90" s="42"/>
      <c r="D90" s="43" t="s">
        <v>66</v>
      </c>
      <c r="E90" s="9">
        <v>6</v>
      </c>
      <c r="F90" s="9">
        <f t="shared" si="13"/>
        <v>6</v>
      </c>
      <c r="G90" s="58"/>
      <c r="H90" s="10"/>
      <c r="I90" s="13"/>
      <c r="J90" s="23"/>
      <c r="K90" s="16"/>
      <c r="L90" s="15"/>
      <c r="M90" s="20"/>
      <c r="N90" s="46"/>
      <c r="O90" s="21"/>
      <c r="P90" s="12"/>
      <c r="Q90" s="17"/>
      <c r="R90" s="18"/>
      <c r="S90" s="19">
        <v>6</v>
      </c>
      <c r="T90" s="24"/>
      <c r="U90" s="14"/>
      <c r="V90" s="48"/>
      <c r="W90" s="11"/>
      <c r="X90" s="24"/>
      <c r="Y90" s="69">
        <f t="shared" si="11"/>
        <v>6</v>
      </c>
      <c r="Z90" s="63">
        <v>71.34</v>
      </c>
      <c r="AA90" s="53">
        <f>ROUND((Z90)*1.23,2)</f>
        <v>87.75</v>
      </c>
      <c r="AB90" s="53">
        <f>75*6</f>
        <v>450</v>
      </c>
      <c r="AC90" s="53">
        <f>ROUND((AB90)*1.23,2)</f>
        <v>553.5</v>
      </c>
    </row>
    <row r="91" spans="1:29" ht="19.5" customHeight="1">
      <c r="A91" s="4" t="s">
        <v>199</v>
      </c>
      <c r="B91" s="5" t="s">
        <v>422</v>
      </c>
      <c r="C91" s="22" t="s">
        <v>421</v>
      </c>
      <c r="D91" s="6">
        <v>445</v>
      </c>
      <c r="E91" s="9">
        <v>545</v>
      </c>
      <c r="F91" s="9">
        <f>SUM(G91:X91)</f>
        <v>445</v>
      </c>
      <c r="G91" s="58">
        <v>40</v>
      </c>
      <c r="H91" s="10">
        <v>10</v>
      </c>
      <c r="I91" s="13">
        <v>5</v>
      </c>
      <c r="J91" s="23">
        <v>20</v>
      </c>
      <c r="K91" s="60">
        <v>30</v>
      </c>
      <c r="L91" s="60">
        <v>30</v>
      </c>
      <c r="M91" s="20">
        <v>25</v>
      </c>
      <c r="N91" s="60">
        <v>60</v>
      </c>
      <c r="O91" s="21"/>
      <c r="P91" s="12">
        <v>60</v>
      </c>
      <c r="Q91" s="17">
        <v>30</v>
      </c>
      <c r="R91" s="18"/>
      <c r="S91" s="19">
        <v>10</v>
      </c>
      <c r="T91" s="24">
        <v>5</v>
      </c>
      <c r="U91" s="61">
        <v>60</v>
      </c>
      <c r="V91" s="48">
        <v>20</v>
      </c>
      <c r="W91" s="11">
        <v>40</v>
      </c>
      <c r="X91" s="24"/>
      <c r="Y91" s="69">
        <f t="shared" si="11"/>
        <v>445</v>
      </c>
      <c r="Z91" s="52">
        <v>18</v>
      </c>
      <c r="AA91" s="53">
        <f t="shared" si="14"/>
        <v>22.14</v>
      </c>
      <c r="AB91" s="53">
        <f aca="true" t="shared" si="16" ref="AB91:AB119">SUMPRODUCT(F91*Z91)</f>
        <v>8010</v>
      </c>
      <c r="AC91" s="53">
        <f t="shared" si="14"/>
        <v>9852.3</v>
      </c>
    </row>
    <row r="92" spans="1:29" ht="18" customHeight="1">
      <c r="A92" s="4" t="s">
        <v>200</v>
      </c>
      <c r="B92" s="5" t="s">
        <v>423</v>
      </c>
      <c r="C92" s="22" t="s">
        <v>341</v>
      </c>
      <c r="D92" s="6" t="s">
        <v>68</v>
      </c>
      <c r="E92" s="9">
        <v>2</v>
      </c>
      <c r="F92" s="9">
        <f t="shared" si="13"/>
        <v>2</v>
      </c>
      <c r="G92" s="58"/>
      <c r="H92" s="10"/>
      <c r="I92" s="13"/>
      <c r="J92" s="23"/>
      <c r="K92" s="16">
        <v>0</v>
      </c>
      <c r="L92" s="15">
        <v>2</v>
      </c>
      <c r="M92" s="20"/>
      <c r="N92" s="46"/>
      <c r="O92" s="21"/>
      <c r="P92" s="12"/>
      <c r="Q92" s="17"/>
      <c r="R92" s="18"/>
      <c r="S92" s="19"/>
      <c r="T92" s="24"/>
      <c r="U92" s="14"/>
      <c r="V92" s="48"/>
      <c r="W92" s="11"/>
      <c r="X92" s="24"/>
      <c r="Y92" s="69">
        <f t="shared" si="11"/>
        <v>2</v>
      </c>
      <c r="Z92" s="52">
        <v>23.4</v>
      </c>
      <c r="AA92" s="53">
        <f t="shared" si="14"/>
        <v>28.78</v>
      </c>
      <c r="AB92" s="53">
        <f t="shared" si="16"/>
        <v>46.8</v>
      </c>
      <c r="AC92" s="53">
        <f t="shared" si="14"/>
        <v>57.56</v>
      </c>
    </row>
    <row r="93" spans="1:29" ht="17.25" customHeight="1">
      <c r="A93" s="4" t="s">
        <v>201</v>
      </c>
      <c r="B93" s="5" t="s">
        <v>424</v>
      </c>
      <c r="C93" s="22" t="s">
        <v>342</v>
      </c>
      <c r="D93" s="6" t="s">
        <v>68</v>
      </c>
      <c r="E93" s="9">
        <v>9</v>
      </c>
      <c r="F93" s="9">
        <f t="shared" si="13"/>
        <v>9</v>
      </c>
      <c r="G93" s="58">
        <v>2</v>
      </c>
      <c r="H93" s="10"/>
      <c r="I93" s="13"/>
      <c r="J93" s="23"/>
      <c r="K93" s="16">
        <v>0</v>
      </c>
      <c r="L93" s="15">
        <v>2</v>
      </c>
      <c r="M93" s="20">
        <v>1</v>
      </c>
      <c r="N93" s="46">
        <v>2</v>
      </c>
      <c r="O93" s="21"/>
      <c r="P93" s="12"/>
      <c r="Q93" s="17"/>
      <c r="R93" s="18"/>
      <c r="S93" s="19"/>
      <c r="T93" s="24"/>
      <c r="U93" s="41">
        <v>2</v>
      </c>
      <c r="V93" s="48"/>
      <c r="W93" s="11"/>
      <c r="X93" s="24"/>
      <c r="Y93" s="69">
        <f t="shared" si="11"/>
        <v>9</v>
      </c>
      <c r="Z93" s="52">
        <v>1.3</v>
      </c>
      <c r="AA93" s="53">
        <f t="shared" si="14"/>
        <v>1.6</v>
      </c>
      <c r="AB93" s="53">
        <f t="shared" si="16"/>
        <v>11.700000000000001</v>
      </c>
      <c r="AC93" s="53">
        <f t="shared" si="14"/>
        <v>14.39</v>
      </c>
    </row>
    <row r="94" spans="1:29" ht="16.5" customHeight="1">
      <c r="A94" s="4" t="s">
        <v>202</v>
      </c>
      <c r="B94" s="5" t="s">
        <v>469</v>
      </c>
      <c r="C94" s="42"/>
      <c r="D94" s="43" t="s">
        <v>68</v>
      </c>
      <c r="E94" s="43">
        <v>3</v>
      </c>
      <c r="F94" s="9">
        <f>SUM(G94:X94)</f>
        <v>3</v>
      </c>
      <c r="G94" s="58">
        <v>2</v>
      </c>
      <c r="H94" s="10"/>
      <c r="I94" s="13"/>
      <c r="J94" s="23"/>
      <c r="K94" s="16"/>
      <c r="L94" s="15"/>
      <c r="M94" s="20"/>
      <c r="N94" s="46"/>
      <c r="O94" s="21"/>
      <c r="P94" s="12"/>
      <c r="Q94" s="17"/>
      <c r="R94" s="18"/>
      <c r="S94" s="19"/>
      <c r="T94" s="24">
        <v>1</v>
      </c>
      <c r="U94" s="14"/>
      <c r="V94" s="48"/>
      <c r="W94" s="11"/>
      <c r="X94" s="24"/>
      <c r="Y94" s="69">
        <f t="shared" si="11"/>
        <v>3</v>
      </c>
      <c r="Z94" s="54">
        <v>18</v>
      </c>
      <c r="AA94" s="53">
        <f>ROUND((Z94)*1.23,2)</f>
        <v>22.14</v>
      </c>
      <c r="AB94" s="53">
        <f>SUMPRODUCT(F94*Z94)</f>
        <v>54</v>
      </c>
      <c r="AC94" s="53">
        <f>ROUND((AB94)*1.23,2)</f>
        <v>66.42</v>
      </c>
    </row>
    <row r="95" spans="1:29" ht="15" customHeight="1">
      <c r="A95" s="4" t="s">
        <v>203</v>
      </c>
      <c r="B95" s="5" t="s">
        <v>37</v>
      </c>
      <c r="C95" s="22" t="s">
        <v>343</v>
      </c>
      <c r="D95" s="6" t="s">
        <v>68</v>
      </c>
      <c r="E95" s="9">
        <v>37</v>
      </c>
      <c r="F95" s="9">
        <f t="shared" si="13"/>
        <v>37</v>
      </c>
      <c r="G95" s="58">
        <v>2</v>
      </c>
      <c r="H95" s="10"/>
      <c r="I95" s="13"/>
      <c r="J95" s="23"/>
      <c r="K95" s="16">
        <v>0</v>
      </c>
      <c r="L95" s="15">
        <v>20</v>
      </c>
      <c r="M95" s="20"/>
      <c r="N95" s="46">
        <v>15</v>
      </c>
      <c r="O95" s="21"/>
      <c r="P95" s="12"/>
      <c r="Q95" s="17"/>
      <c r="R95" s="18"/>
      <c r="S95" s="19"/>
      <c r="T95" s="24"/>
      <c r="U95" s="14"/>
      <c r="V95" s="48"/>
      <c r="W95" s="11"/>
      <c r="X95" s="24"/>
      <c r="Y95" s="69">
        <f t="shared" si="11"/>
        <v>37</v>
      </c>
      <c r="Z95" s="52">
        <v>10.4</v>
      </c>
      <c r="AA95" s="53">
        <f t="shared" si="14"/>
        <v>12.79</v>
      </c>
      <c r="AB95" s="53">
        <f t="shared" si="16"/>
        <v>384.8</v>
      </c>
      <c r="AC95" s="53">
        <f t="shared" si="14"/>
        <v>473.3</v>
      </c>
    </row>
    <row r="96" spans="1:29" ht="16.5" customHeight="1">
      <c r="A96" s="4" t="s">
        <v>204</v>
      </c>
      <c r="B96" s="5" t="s">
        <v>38</v>
      </c>
      <c r="C96" s="22" t="s">
        <v>344</v>
      </c>
      <c r="D96" s="6" t="s">
        <v>66</v>
      </c>
      <c r="E96" s="9">
        <v>2</v>
      </c>
      <c r="F96" s="9">
        <f t="shared" si="13"/>
        <v>2</v>
      </c>
      <c r="G96" s="58">
        <v>2</v>
      </c>
      <c r="H96" s="10"/>
      <c r="I96" s="13"/>
      <c r="J96" s="23"/>
      <c r="K96" s="16">
        <v>0</v>
      </c>
      <c r="L96" s="15"/>
      <c r="M96" s="20"/>
      <c r="N96" s="46"/>
      <c r="O96" s="21"/>
      <c r="P96" s="12"/>
      <c r="Q96" s="17"/>
      <c r="R96" s="18"/>
      <c r="S96" s="19"/>
      <c r="T96" s="24"/>
      <c r="U96" s="14"/>
      <c r="V96" s="48"/>
      <c r="W96" s="11"/>
      <c r="X96" s="24"/>
      <c r="Y96" s="69">
        <f t="shared" si="11"/>
        <v>2</v>
      </c>
      <c r="Z96" s="52">
        <v>1.56</v>
      </c>
      <c r="AA96" s="53">
        <f t="shared" si="14"/>
        <v>1.92</v>
      </c>
      <c r="AB96" s="53">
        <f t="shared" si="16"/>
        <v>3.12</v>
      </c>
      <c r="AC96" s="53">
        <f t="shared" si="14"/>
        <v>3.84</v>
      </c>
    </row>
    <row r="97" spans="1:29" ht="15" customHeight="1">
      <c r="A97" s="4" t="s">
        <v>205</v>
      </c>
      <c r="B97" s="5" t="s">
        <v>39</v>
      </c>
      <c r="C97" s="22" t="s">
        <v>345</v>
      </c>
      <c r="D97" s="6" t="s">
        <v>68</v>
      </c>
      <c r="E97" s="9">
        <v>17</v>
      </c>
      <c r="F97" s="9">
        <f t="shared" si="13"/>
        <v>17</v>
      </c>
      <c r="G97" s="58">
        <v>2</v>
      </c>
      <c r="H97" s="10"/>
      <c r="I97" s="13"/>
      <c r="J97" s="23"/>
      <c r="K97" s="16">
        <v>0</v>
      </c>
      <c r="L97" s="15"/>
      <c r="M97" s="20"/>
      <c r="N97" s="46">
        <v>15</v>
      </c>
      <c r="O97" s="21"/>
      <c r="P97" s="12"/>
      <c r="Q97" s="17"/>
      <c r="R97" s="18"/>
      <c r="S97" s="19"/>
      <c r="T97" s="24"/>
      <c r="U97" s="14"/>
      <c r="V97" s="48"/>
      <c r="W97" s="11"/>
      <c r="X97" s="24"/>
      <c r="Y97" s="69">
        <f t="shared" si="11"/>
        <v>17</v>
      </c>
      <c r="Z97" s="52">
        <v>24.7</v>
      </c>
      <c r="AA97" s="53">
        <f t="shared" si="14"/>
        <v>30.38</v>
      </c>
      <c r="AB97" s="53">
        <f t="shared" si="16"/>
        <v>419.9</v>
      </c>
      <c r="AC97" s="53">
        <f t="shared" si="14"/>
        <v>516.48</v>
      </c>
    </row>
    <row r="98" spans="1:29" ht="19.5" customHeight="1">
      <c r="A98" s="4" t="s">
        <v>206</v>
      </c>
      <c r="B98" s="5" t="s">
        <v>40</v>
      </c>
      <c r="C98" s="22" t="s">
        <v>346</v>
      </c>
      <c r="D98" s="6" t="s">
        <v>66</v>
      </c>
      <c r="E98" s="9">
        <v>37</v>
      </c>
      <c r="F98" s="9">
        <f t="shared" si="13"/>
        <v>37</v>
      </c>
      <c r="G98" s="58">
        <v>2</v>
      </c>
      <c r="H98" s="10"/>
      <c r="I98" s="13"/>
      <c r="J98" s="23"/>
      <c r="K98" s="16">
        <v>0</v>
      </c>
      <c r="L98" s="15">
        <v>20</v>
      </c>
      <c r="M98" s="20"/>
      <c r="N98" s="46">
        <v>15</v>
      </c>
      <c r="O98" s="21"/>
      <c r="P98" s="12"/>
      <c r="Q98" s="17"/>
      <c r="R98" s="18"/>
      <c r="S98" s="19"/>
      <c r="T98" s="24"/>
      <c r="U98" s="14"/>
      <c r="V98" s="48"/>
      <c r="W98" s="11"/>
      <c r="X98" s="24"/>
      <c r="Y98" s="69">
        <f t="shared" si="11"/>
        <v>37</v>
      </c>
      <c r="Z98" s="52">
        <v>2.21</v>
      </c>
      <c r="AA98" s="53">
        <f t="shared" si="14"/>
        <v>2.72</v>
      </c>
      <c r="AB98" s="53">
        <f t="shared" si="16"/>
        <v>81.77</v>
      </c>
      <c r="AC98" s="53">
        <f t="shared" si="14"/>
        <v>100.58</v>
      </c>
    </row>
    <row r="99" spans="1:29" ht="19.5" customHeight="1">
      <c r="A99" s="4" t="s">
        <v>207</v>
      </c>
      <c r="B99" s="5" t="s">
        <v>425</v>
      </c>
      <c r="C99" s="22" t="s">
        <v>426</v>
      </c>
      <c r="D99" s="6" t="s">
        <v>68</v>
      </c>
      <c r="E99" s="9">
        <v>12</v>
      </c>
      <c r="F99" s="9">
        <f t="shared" si="13"/>
        <v>12</v>
      </c>
      <c r="G99" s="58">
        <v>2</v>
      </c>
      <c r="H99" s="10"/>
      <c r="I99" s="13"/>
      <c r="J99" s="23">
        <v>1</v>
      </c>
      <c r="K99" s="16">
        <v>0</v>
      </c>
      <c r="L99" s="15"/>
      <c r="M99" s="20"/>
      <c r="N99" s="46">
        <v>5</v>
      </c>
      <c r="O99" s="21">
        <v>3</v>
      </c>
      <c r="P99" s="12"/>
      <c r="Q99" s="17"/>
      <c r="R99" s="18"/>
      <c r="S99" s="19"/>
      <c r="T99" s="24">
        <v>1</v>
      </c>
      <c r="U99" s="14"/>
      <c r="V99" s="48"/>
      <c r="W99" s="11"/>
      <c r="X99" s="24"/>
      <c r="Y99" s="69">
        <f t="shared" si="11"/>
        <v>12</v>
      </c>
      <c r="Z99" s="55">
        <v>4.42</v>
      </c>
      <c r="AA99" s="53">
        <f t="shared" si="14"/>
        <v>5.44</v>
      </c>
      <c r="AB99" s="53">
        <f t="shared" si="16"/>
        <v>53.04</v>
      </c>
      <c r="AC99" s="53">
        <f t="shared" si="14"/>
        <v>65.24</v>
      </c>
    </row>
    <row r="100" spans="1:29" ht="19.5" customHeight="1">
      <c r="A100" s="4" t="s">
        <v>208</v>
      </c>
      <c r="B100" s="5" t="s">
        <v>427</v>
      </c>
      <c r="C100" s="22" t="s">
        <v>428</v>
      </c>
      <c r="D100" s="6" t="s">
        <v>68</v>
      </c>
      <c r="E100" s="9">
        <v>35</v>
      </c>
      <c r="F100" s="9">
        <f t="shared" si="13"/>
        <v>35</v>
      </c>
      <c r="G100" s="58">
        <v>2</v>
      </c>
      <c r="H100" s="10">
        <v>1</v>
      </c>
      <c r="I100" s="13"/>
      <c r="J100" s="23"/>
      <c r="K100" s="16">
        <v>5</v>
      </c>
      <c r="L100" s="15">
        <v>10</v>
      </c>
      <c r="M100" s="20"/>
      <c r="N100" s="46">
        <v>10</v>
      </c>
      <c r="O100" s="21"/>
      <c r="P100" s="12"/>
      <c r="Q100" s="17">
        <v>6</v>
      </c>
      <c r="R100" s="18"/>
      <c r="S100" s="19"/>
      <c r="T100" s="24">
        <v>1</v>
      </c>
      <c r="U100" s="14"/>
      <c r="V100" s="48"/>
      <c r="W100" s="11"/>
      <c r="X100" s="24"/>
      <c r="Y100" s="69">
        <f t="shared" si="11"/>
        <v>35</v>
      </c>
      <c r="Z100" s="52">
        <v>6.37</v>
      </c>
      <c r="AA100" s="53">
        <f t="shared" si="14"/>
        <v>7.84</v>
      </c>
      <c r="AB100" s="53">
        <f t="shared" si="16"/>
        <v>222.95000000000002</v>
      </c>
      <c r="AC100" s="53">
        <f t="shared" si="14"/>
        <v>274.23</v>
      </c>
    </row>
    <row r="101" spans="1:29" ht="21" customHeight="1">
      <c r="A101" s="4" t="s">
        <v>209</v>
      </c>
      <c r="B101" s="5" t="s">
        <v>41</v>
      </c>
      <c r="C101" s="22" t="s">
        <v>347</v>
      </c>
      <c r="D101" s="6" t="s">
        <v>68</v>
      </c>
      <c r="E101" s="9">
        <v>30</v>
      </c>
      <c r="F101" s="9">
        <f aca="true" t="shared" si="17" ref="F101:F129">SUM(G101:X101)</f>
        <v>30</v>
      </c>
      <c r="G101" s="58"/>
      <c r="H101" s="10"/>
      <c r="I101" s="13"/>
      <c r="J101" s="23"/>
      <c r="K101" s="16">
        <v>0</v>
      </c>
      <c r="L101" s="15"/>
      <c r="M101" s="20"/>
      <c r="N101" s="46"/>
      <c r="O101" s="21"/>
      <c r="P101" s="12"/>
      <c r="Q101" s="17"/>
      <c r="R101" s="18"/>
      <c r="S101" s="19"/>
      <c r="T101" s="24"/>
      <c r="U101" s="41">
        <v>30</v>
      </c>
      <c r="V101" s="48"/>
      <c r="W101" s="11"/>
      <c r="X101" s="24"/>
      <c r="Y101" s="69">
        <f t="shared" si="11"/>
        <v>30</v>
      </c>
      <c r="Z101" s="52">
        <v>1.11</v>
      </c>
      <c r="AA101" s="53">
        <f t="shared" si="14"/>
        <v>1.37</v>
      </c>
      <c r="AB101" s="53">
        <f t="shared" si="16"/>
        <v>33.300000000000004</v>
      </c>
      <c r="AC101" s="53">
        <f t="shared" si="14"/>
        <v>40.96</v>
      </c>
    </row>
    <row r="102" spans="1:29" ht="24.75" customHeight="1">
      <c r="A102" s="4" t="s">
        <v>210</v>
      </c>
      <c r="B102" s="5" t="s">
        <v>42</v>
      </c>
      <c r="C102" s="22" t="s">
        <v>348</v>
      </c>
      <c r="D102" s="6" t="s">
        <v>68</v>
      </c>
      <c r="E102" s="9">
        <v>10</v>
      </c>
      <c r="F102" s="9">
        <f t="shared" si="17"/>
        <v>10</v>
      </c>
      <c r="G102" s="58"/>
      <c r="H102" s="10"/>
      <c r="I102" s="13"/>
      <c r="J102" s="23"/>
      <c r="K102" s="16">
        <v>0</v>
      </c>
      <c r="L102" s="15"/>
      <c r="M102" s="20"/>
      <c r="N102" s="46"/>
      <c r="O102" s="21"/>
      <c r="P102" s="12"/>
      <c r="Q102" s="17"/>
      <c r="R102" s="18"/>
      <c r="S102" s="19"/>
      <c r="T102" s="24"/>
      <c r="U102" s="41">
        <v>10</v>
      </c>
      <c r="V102" s="48"/>
      <c r="W102" s="11"/>
      <c r="X102" s="24"/>
      <c r="Y102" s="69">
        <f t="shared" si="11"/>
        <v>10</v>
      </c>
      <c r="Z102" s="52">
        <v>1.82</v>
      </c>
      <c r="AA102" s="53">
        <f t="shared" si="14"/>
        <v>2.24</v>
      </c>
      <c r="AB102" s="53">
        <f t="shared" si="16"/>
        <v>18.2</v>
      </c>
      <c r="AC102" s="53">
        <f t="shared" si="14"/>
        <v>22.39</v>
      </c>
    </row>
    <row r="103" spans="1:29" ht="21" customHeight="1">
      <c r="A103" s="4" t="s">
        <v>211</v>
      </c>
      <c r="B103" s="5" t="s">
        <v>101</v>
      </c>
      <c r="C103" s="22" t="s">
        <v>349</v>
      </c>
      <c r="D103" s="6" t="s">
        <v>66</v>
      </c>
      <c r="E103" s="9">
        <v>12</v>
      </c>
      <c r="F103" s="9">
        <f t="shared" si="17"/>
        <v>12</v>
      </c>
      <c r="G103" s="58">
        <v>1</v>
      </c>
      <c r="H103" s="10"/>
      <c r="I103" s="13"/>
      <c r="J103" s="23"/>
      <c r="K103" s="16">
        <v>2</v>
      </c>
      <c r="L103" s="15"/>
      <c r="M103" s="20"/>
      <c r="N103" s="46">
        <v>6</v>
      </c>
      <c r="O103" s="21"/>
      <c r="P103" s="12"/>
      <c r="Q103" s="17">
        <v>3</v>
      </c>
      <c r="R103" s="18"/>
      <c r="S103" s="19"/>
      <c r="T103" s="24"/>
      <c r="U103" s="14"/>
      <c r="V103" s="48"/>
      <c r="W103" s="11"/>
      <c r="X103" s="24"/>
      <c r="Y103" s="69">
        <f t="shared" si="11"/>
        <v>12</v>
      </c>
      <c r="Z103" s="52">
        <v>3.38</v>
      </c>
      <c r="AA103" s="53">
        <f t="shared" si="14"/>
        <v>4.16</v>
      </c>
      <c r="AB103" s="53">
        <f t="shared" si="16"/>
        <v>40.56</v>
      </c>
      <c r="AC103" s="53">
        <f t="shared" si="14"/>
        <v>49.89</v>
      </c>
    </row>
    <row r="104" spans="1:29" ht="12.75">
      <c r="A104" s="4" t="s">
        <v>212</v>
      </c>
      <c r="B104" s="5" t="s">
        <v>102</v>
      </c>
      <c r="C104" s="22" t="s">
        <v>350</v>
      </c>
      <c r="D104" s="6" t="s">
        <v>66</v>
      </c>
      <c r="E104" s="9">
        <v>61</v>
      </c>
      <c r="F104" s="9">
        <f t="shared" si="17"/>
        <v>61</v>
      </c>
      <c r="G104" s="58">
        <v>12</v>
      </c>
      <c r="H104" s="10"/>
      <c r="I104" s="13"/>
      <c r="J104" s="23">
        <v>4</v>
      </c>
      <c r="K104" s="16">
        <v>10</v>
      </c>
      <c r="L104" s="15">
        <v>30</v>
      </c>
      <c r="M104" s="20">
        <v>5</v>
      </c>
      <c r="N104" s="46"/>
      <c r="O104" s="21"/>
      <c r="P104" s="12"/>
      <c r="Q104" s="17"/>
      <c r="R104" s="18"/>
      <c r="S104" s="19"/>
      <c r="T104" s="24"/>
      <c r="U104" s="14"/>
      <c r="V104" s="48"/>
      <c r="W104" s="11"/>
      <c r="X104" s="24"/>
      <c r="Y104" s="69">
        <f t="shared" si="11"/>
        <v>61</v>
      </c>
      <c r="Z104" s="52">
        <v>6.37</v>
      </c>
      <c r="AA104" s="53">
        <f t="shared" si="14"/>
        <v>7.84</v>
      </c>
      <c r="AB104" s="53">
        <f t="shared" si="16"/>
        <v>388.57</v>
      </c>
      <c r="AC104" s="53">
        <f t="shared" si="14"/>
        <v>477.94</v>
      </c>
    </row>
    <row r="105" spans="1:29" ht="16.5" customHeight="1">
      <c r="A105" s="4" t="s">
        <v>213</v>
      </c>
      <c r="B105" s="5" t="s">
        <v>429</v>
      </c>
      <c r="C105" s="22" t="s">
        <v>351</v>
      </c>
      <c r="D105" s="6" t="s">
        <v>66</v>
      </c>
      <c r="E105" s="9">
        <v>88</v>
      </c>
      <c r="F105" s="9">
        <f t="shared" si="17"/>
        <v>88</v>
      </c>
      <c r="G105" s="58">
        <v>12</v>
      </c>
      <c r="H105" s="10">
        <v>6</v>
      </c>
      <c r="I105" s="13"/>
      <c r="J105" s="23">
        <v>2</v>
      </c>
      <c r="K105" s="16">
        <v>10</v>
      </c>
      <c r="L105" s="15"/>
      <c r="M105" s="20">
        <v>5</v>
      </c>
      <c r="N105" s="46">
        <v>20</v>
      </c>
      <c r="O105" s="21"/>
      <c r="P105" s="12"/>
      <c r="Q105" s="17"/>
      <c r="R105" s="18"/>
      <c r="S105" s="19">
        <v>8</v>
      </c>
      <c r="T105" s="24">
        <v>5</v>
      </c>
      <c r="U105" s="14"/>
      <c r="V105" s="48"/>
      <c r="W105" s="11">
        <v>20</v>
      </c>
      <c r="X105" s="24"/>
      <c r="Y105" s="69">
        <f t="shared" si="11"/>
        <v>88</v>
      </c>
      <c r="Z105" s="52">
        <v>5.4</v>
      </c>
      <c r="AA105" s="53">
        <f aca="true" t="shared" si="18" ref="AA105:AC120">ROUND((Z105)*1.23,2)</f>
        <v>6.64</v>
      </c>
      <c r="AB105" s="53">
        <f t="shared" si="16"/>
        <v>475.20000000000005</v>
      </c>
      <c r="AC105" s="53">
        <f t="shared" si="18"/>
        <v>584.5</v>
      </c>
    </row>
    <row r="106" spans="1:29" ht="17.25" customHeight="1">
      <c r="A106" s="4" t="s">
        <v>214</v>
      </c>
      <c r="B106" s="5" t="s">
        <v>430</v>
      </c>
      <c r="C106" s="22" t="s">
        <v>352</v>
      </c>
      <c r="D106" s="6" t="s">
        <v>66</v>
      </c>
      <c r="E106" s="9">
        <v>105</v>
      </c>
      <c r="F106" s="9">
        <f t="shared" si="17"/>
        <v>105</v>
      </c>
      <c r="G106" s="58">
        <v>12</v>
      </c>
      <c r="H106" s="10">
        <v>6</v>
      </c>
      <c r="I106" s="13"/>
      <c r="J106" s="23">
        <v>2</v>
      </c>
      <c r="K106" s="16">
        <v>10</v>
      </c>
      <c r="L106" s="15">
        <v>30</v>
      </c>
      <c r="M106" s="20">
        <v>5</v>
      </c>
      <c r="N106" s="46">
        <v>30</v>
      </c>
      <c r="O106" s="21"/>
      <c r="P106" s="12"/>
      <c r="Q106" s="17">
        <v>10</v>
      </c>
      <c r="R106" s="18"/>
      <c r="S106" s="19"/>
      <c r="T106" s="24"/>
      <c r="U106" s="14"/>
      <c r="V106" s="48"/>
      <c r="W106" s="11"/>
      <c r="X106" s="24"/>
      <c r="Y106" s="69">
        <f t="shared" si="11"/>
        <v>105</v>
      </c>
      <c r="Z106" s="52">
        <v>5.4</v>
      </c>
      <c r="AA106" s="53">
        <f t="shared" si="18"/>
        <v>6.64</v>
      </c>
      <c r="AB106" s="53">
        <f t="shared" si="16"/>
        <v>567</v>
      </c>
      <c r="AC106" s="53">
        <f t="shared" si="18"/>
        <v>697.41</v>
      </c>
    </row>
    <row r="107" spans="1:29" ht="16.5" customHeight="1">
      <c r="A107" s="4" t="s">
        <v>215</v>
      </c>
      <c r="B107" s="5" t="s">
        <v>432</v>
      </c>
      <c r="C107" s="22" t="s">
        <v>433</v>
      </c>
      <c r="D107" s="6" t="s">
        <v>66</v>
      </c>
      <c r="E107" s="9">
        <v>44</v>
      </c>
      <c r="F107" s="9">
        <f t="shared" si="17"/>
        <v>44</v>
      </c>
      <c r="G107" s="58">
        <v>4</v>
      </c>
      <c r="H107" s="10"/>
      <c r="I107" s="13"/>
      <c r="J107" s="23"/>
      <c r="K107" s="16">
        <v>15</v>
      </c>
      <c r="L107" s="15">
        <v>20</v>
      </c>
      <c r="M107" s="20"/>
      <c r="N107" s="46"/>
      <c r="O107" s="21">
        <v>5</v>
      </c>
      <c r="P107" s="12"/>
      <c r="Q107" s="17"/>
      <c r="R107" s="18"/>
      <c r="S107" s="19"/>
      <c r="T107" s="24"/>
      <c r="U107" s="14"/>
      <c r="V107" s="48"/>
      <c r="W107" s="11"/>
      <c r="X107" s="24"/>
      <c r="Y107" s="69">
        <f t="shared" si="11"/>
        <v>44</v>
      </c>
      <c r="Z107" s="52">
        <v>0.85</v>
      </c>
      <c r="AA107" s="53">
        <f t="shared" si="18"/>
        <v>1.05</v>
      </c>
      <c r="AB107" s="53">
        <f t="shared" si="16"/>
        <v>37.4</v>
      </c>
      <c r="AC107" s="53">
        <f t="shared" si="18"/>
        <v>46</v>
      </c>
    </row>
    <row r="108" spans="1:29" ht="15.75" customHeight="1">
      <c r="A108" s="4" t="s">
        <v>216</v>
      </c>
      <c r="B108" s="5" t="s">
        <v>431</v>
      </c>
      <c r="C108" s="22" t="s">
        <v>434</v>
      </c>
      <c r="D108" s="6" t="s">
        <v>66</v>
      </c>
      <c r="E108" s="9">
        <v>44</v>
      </c>
      <c r="F108" s="9">
        <f t="shared" si="17"/>
        <v>44</v>
      </c>
      <c r="G108" s="58">
        <v>4</v>
      </c>
      <c r="H108" s="10"/>
      <c r="I108" s="13"/>
      <c r="J108" s="23"/>
      <c r="K108" s="16">
        <v>15</v>
      </c>
      <c r="L108" s="15">
        <v>20</v>
      </c>
      <c r="M108" s="20"/>
      <c r="N108" s="46"/>
      <c r="O108" s="21">
        <v>5</v>
      </c>
      <c r="P108" s="12"/>
      <c r="Q108" s="17"/>
      <c r="R108" s="18"/>
      <c r="S108" s="19"/>
      <c r="T108" s="24"/>
      <c r="U108" s="14"/>
      <c r="V108" s="48"/>
      <c r="W108" s="11"/>
      <c r="X108" s="24"/>
      <c r="Y108" s="69">
        <f t="shared" si="11"/>
        <v>44</v>
      </c>
      <c r="Z108" s="52">
        <v>0.85</v>
      </c>
      <c r="AA108" s="53">
        <f t="shared" si="18"/>
        <v>1.05</v>
      </c>
      <c r="AB108" s="53">
        <f t="shared" si="16"/>
        <v>37.4</v>
      </c>
      <c r="AC108" s="53">
        <f t="shared" si="18"/>
        <v>46</v>
      </c>
    </row>
    <row r="109" spans="1:29" ht="18" customHeight="1">
      <c r="A109" s="4" t="s">
        <v>217</v>
      </c>
      <c r="B109" s="5" t="s">
        <v>43</v>
      </c>
      <c r="C109" s="22" t="s">
        <v>353</v>
      </c>
      <c r="D109" s="6" t="s">
        <v>66</v>
      </c>
      <c r="E109" s="9">
        <v>47</v>
      </c>
      <c r="F109" s="9">
        <f t="shared" si="17"/>
        <v>47</v>
      </c>
      <c r="G109" s="58">
        <v>12</v>
      </c>
      <c r="H109" s="10"/>
      <c r="I109" s="13"/>
      <c r="J109" s="23"/>
      <c r="K109" s="16">
        <v>10</v>
      </c>
      <c r="L109" s="15">
        <v>10</v>
      </c>
      <c r="M109" s="20"/>
      <c r="N109" s="46">
        <v>10</v>
      </c>
      <c r="O109" s="21">
        <v>5</v>
      </c>
      <c r="P109" s="12"/>
      <c r="Q109" s="17"/>
      <c r="R109" s="18"/>
      <c r="S109" s="19"/>
      <c r="T109" s="24"/>
      <c r="U109" s="14"/>
      <c r="V109" s="48"/>
      <c r="W109" s="11"/>
      <c r="X109" s="24"/>
      <c r="Y109" s="69">
        <f t="shared" si="11"/>
        <v>47</v>
      </c>
      <c r="Z109" s="52">
        <v>0.85</v>
      </c>
      <c r="AA109" s="53">
        <f t="shared" si="18"/>
        <v>1.05</v>
      </c>
      <c r="AB109" s="53">
        <f t="shared" si="16"/>
        <v>39.949999999999996</v>
      </c>
      <c r="AC109" s="53">
        <f t="shared" si="18"/>
        <v>49.14</v>
      </c>
    </row>
    <row r="110" spans="1:29" ht="21">
      <c r="A110" s="4" t="s">
        <v>218</v>
      </c>
      <c r="B110" s="5" t="s">
        <v>44</v>
      </c>
      <c r="C110" s="22" t="s">
        <v>354</v>
      </c>
      <c r="D110" s="6" t="s">
        <v>66</v>
      </c>
      <c r="E110" s="9">
        <v>42</v>
      </c>
      <c r="F110" s="9">
        <f t="shared" si="17"/>
        <v>42</v>
      </c>
      <c r="G110" s="58">
        <v>12</v>
      </c>
      <c r="H110" s="10"/>
      <c r="I110" s="13"/>
      <c r="J110" s="23"/>
      <c r="K110" s="16">
        <v>10</v>
      </c>
      <c r="L110" s="15">
        <v>10</v>
      </c>
      <c r="M110" s="20"/>
      <c r="N110" s="46">
        <v>10</v>
      </c>
      <c r="O110" s="21"/>
      <c r="P110" s="12"/>
      <c r="Q110" s="17"/>
      <c r="R110" s="18"/>
      <c r="S110" s="19"/>
      <c r="T110" s="24"/>
      <c r="U110" s="14"/>
      <c r="V110" s="48"/>
      <c r="W110" s="11"/>
      <c r="X110" s="24"/>
      <c r="Y110" s="69">
        <f t="shared" si="11"/>
        <v>42</v>
      </c>
      <c r="Z110" s="52">
        <v>0.85</v>
      </c>
      <c r="AA110" s="53">
        <f t="shared" si="18"/>
        <v>1.05</v>
      </c>
      <c r="AB110" s="53">
        <f t="shared" si="16"/>
        <v>35.699999999999996</v>
      </c>
      <c r="AC110" s="53">
        <f t="shared" si="18"/>
        <v>43.91</v>
      </c>
    </row>
    <row r="111" spans="1:29" ht="18" customHeight="1">
      <c r="A111" s="4" t="s">
        <v>219</v>
      </c>
      <c r="B111" s="5" t="s">
        <v>45</v>
      </c>
      <c r="C111" s="22" t="s">
        <v>355</v>
      </c>
      <c r="D111" s="6" t="s">
        <v>66</v>
      </c>
      <c r="E111" s="9">
        <v>34</v>
      </c>
      <c r="F111" s="9">
        <f t="shared" si="17"/>
        <v>34</v>
      </c>
      <c r="G111" s="58">
        <v>4</v>
      </c>
      <c r="H111" s="10"/>
      <c r="I111" s="13"/>
      <c r="J111" s="23"/>
      <c r="K111" s="16">
        <v>10</v>
      </c>
      <c r="L111" s="15">
        <v>10</v>
      </c>
      <c r="M111" s="20"/>
      <c r="N111" s="46">
        <v>10</v>
      </c>
      <c r="O111" s="21"/>
      <c r="P111" s="12"/>
      <c r="Q111" s="17"/>
      <c r="R111" s="18"/>
      <c r="S111" s="19"/>
      <c r="T111" s="24"/>
      <c r="U111" s="14"/>
      <c r="V111" s="48"/>
      <c r="W111" s="11"/>
      <c r="X111" s="24"/>
      <c r="Y111" s="69">
        <f t="shared" si="11"/>
        <v>34</v>
      </c>
      <c r="Z111" s="52">
        <v>0.85</v>
      </c>
      <c r="AA111" s="53">
        <f t="shared" si="18"/>
        <v>1.05</v>
      </c>
      <c r="AB111" s="53">
        <f t="shared" si="16"/>
        <v>28.9</v>
      </c>
      <c r="AC111" s="53">
        <f t="shared" si="18"/>
        <v>35.55</v>
      </c>
    </row>
    <row r="112" spans="1:29" ht="27.75" customHeight="1">
      <c r="A112" s="4" t="s">
        <v>220</v>
      </c>
      <c r="B112" s="5" t="s">
        <v>46</v>
      </c>
      <c r="C112" s="22" t="s">
        <v>356</v>
      </c>
      <c r="D112" s="6" t="s">
        <v>66</v>
      </c>
      <c r="E112" s="9">
        <v>42</v>
      </c>
      <c r="F112" s="9">
        <f t="shared" si="17"/>
        <v>42</v>
      </c>
      <c r="G112" s="58">
        <v>12</v>
      </c>
      <c r="H112" s="10"/>
      <c r="I112" s="13"/>
      <c r="J112" s="23"/>
      <c r="K112" s="16">
        <v>10</v>
      </c>
      <c r="L112" s="15">
        <v>10</v>
      </c>
      <c r="M112" s="20"/>
      <c r="N112" s="46">
        <v>10</v>
      </c>
      <c r="O112" s="21"/>
      <c r="P112" s="12"/>
      <c r="Q112" s="17"/>
      <c r="R112" s="18"/>
      <c r="S112" s="19"/>
      <c r="T112" s="24"/>
      <c r="U112" s="14"/>
      <c r="V112" s="48"/>
      <c r="W112" s="11"/>
      <c r="X112" s="24"/>
      <c r="Y112" s="69">
        <f t="shared" si="11"/>
        <v>42</v>
      </c>
      <c r="Z112" s="52">
        <v>0.85</v>
      </c>
      <c r="AA112" s="53">
        <f t="shared" si="18"/>
        <v>1.05</v>
      </c>
      <c r="AB112" s="53">
        <f t="shared" si="16"/>
        <v>35.699999999999996</v>
      </c>
      <c r="AC112" s="53">
        <f t="shared" si="18"/>
        <v>43.91</v>
      </c>
    </row>
    <row r="113" spans="1:29" ht="18" customHeight="1">
      <c r="A113" s="4" t="s">
        <v>221</v>
      </c>
      <c r="B113" s="5" t="s">
        <v>435</v>
      </c>
      <c r="C113" s="22" t="s">
        <v>357</v>
      </c>
      <c r="D113" s="6" t="s">
        <v>66</v>
      </c>
      <c r="E113" s="9">
        <v>14</v>
      </c>
      <c r="F113" s="9">
        <f t="shared" si="17"/>
        <v>14</v>
      </c>
      <c r="G113" s="58">
        <v>4</v>
      </c>
      <c r="H113" s="10"/>
      <c r="I113" s="13"/>
      <c r="J113" s="23"/>
      <c r="K113" s="16">
        <v>10</v>
      </c>
      <c r="L113" s="15"/>
      <c r="M113" s="20"/>
      <c r="N113" s="46"/>
      <c r="O113" s="21"/>
      <c r="P113" s="12"/>
      <c r="Q113" s="17"/>
      <c r="R113" s="18"/>
      <c r="S113" s="19"/>
      <c r="T113" s="24"/>
      <c r="U113" s="14"/>
      <c r="V113" s="48"/>
      <c r="W113" s="11"/>
      <c r="X113" s="24"/>
      <c r="Y113" s="69">
        <f t="shared" si="11"/>
        <v>14</v>
      </c>
      <c r="Z113" s="52">
        <v>0.87</v>
      </c>
      <c r="AA113" s="53">
        <f t="shared" si="18"/>
        <v>1.07</v>
      </c>
      <c r="AB113" s="53">
        <f t="shared" si="16"/>
        <v>12.18</v>
      </c>
      <c r="AC113" s="53">
        <f t="shared" si="18"/>
        <v>14.98</v>
      </c>
    </row>
    <row r="114" spans="1:29" ht="18.75" customHeight="1">
      <c r="A114" s="4" t="s">
        <v>222</v>
      </c>
      <c r="B114" s="5" t="s">
        <v>47</v>
      </c>
      <c r="C114" s="22" t="s">
        <v>358</v>
      </c>
      <c r="D114" s="6" t="s">
        <v>66</v>
      </c>
      <c r="E114" s="9">
        <v>40</v>
      </c>
      <c r="F114" s="9">
        <f t="shared" si="17"/>
        <v>40</v>
      </c>
      <c r="G114" s="58"/>
      <c r="H114" s="10"/>
      <c r="I114" s="13"/>
      <c r="J114" s="23"/>
      <c r="K114" s="16">
        <v>0</v>
      </c>
      <c r="L114" s="15"/>
      <c r="M114" s="20">
        <v>20</v>
      </c>
      <c r="N114" s="46">
        <v>20</v>
      </c>
      <c r="O114" s="21"/>
      <c r="P114" s="12"/>
      <c r="Q114" s="17"/>
      <c r="R114" s="18"/>
      <c r="S114" s="19"/>
      <c r="T114" s="24"/>
      <c r="U114" s="14"/>
      <c r="V114" s="48"/>
      <c r="W114" s="11"/>
      <c r="X114" s="24"/>
      <c r="Y114" s="69">
        <f t="shared" si="11"/>
        <v>40</v>
      </c>
      <c r="Z114" s="52">
        <v>0.78</v>
      </c>
      <c r="AA114" s="53">
        <f t="shared" si="18"/>
        <v>0.96</v>
      </c>
      <c r="AB114" s="53">
        <f t="shared" si="16"/>
        <v>31.200000000000003</v>
      </c>
      <c r="AC114" s="53">
        <f t="shared" si="18"/>
        <v>38.38</v>
      </c>
    </row>
    <row r="115" spans="1:29" ht="23.25" customHeight="1">
      <c r="A115" s="4" t="s">
        <v>223</v>
      </c>
      <c r="B115" s="5" t="s">
        <v>436</v>
      </c>
      <c r="C115" s="22" t="s">
        <v>437</v>
      </c>
      <c r="D115" s="6" t="s">
        <v>66</v>
      </c>
      <c r="E115" s="9">
        <v>8</v>
      </c>
      <c r="F115" s="9">
        <f t="shared" si="17"/>
        <v>8</v>
      </c>
      <c r="G115" s="58">
        <v>3</v>
      </c>
      <c r="H115" s="10"/>
      <c r="I115" s="13"/>
      <c r="J115" s="23"/>
      <c r="K115" s="16">
        <v>0</v>
      </c>
      <c r="L115" s="15"/>
      <c r="M115" s="20"/>
      <c r="N115" s="46"/>
      <c r="O115" s="21"/>
      <c r="P115" s="12"/>
      <c r="Q115" s="17"/>
      <c r="R115" s="18"/>
      <c r="S115" s="19">
        <v>2</v>
      </c>
      <c r="T115" s="24">
        <v>1</v>
      </c>
      <c r="U115" s="41">
        <v>2</v>
      </c>
      <c r="V115" s="48"/>
      <c r="W115" s="11"/>
      <c r="X115" s="24"/>
      <c r="Y115" s="69">
        <f t="shared" si="11"/>
        <v>8</v>
      </c>
      <c r="Z115" s="52">
        <v>2.6</v>
      </c>
      <c r="AA115" s="53">
        <f t="shared" si="18"/>
        <v>3.2</v>
      </c>
      <c r="AB115" s="53">
        <f t="shared" si="16"/>
        <v>20.8</v>
      </c>
      <c r="AC115" s="53">
        <f t="shared" si="18"/>
        <v>25.58</v>
      </c>
    </row>
    <row r="116" spans="1:29" ht="16.5" customHeight="1">
      <c r="A116" s="4" t="s">
        <v>224</v>
      </c>
      <c r="B116" s="5" t="s">
        <v>48</v>
      </c>
      <c r="C116" s="22" t="s">
        <v>359</v>
      </c>
      <c r="D116" s="6" t="s">
        <v>68</v>
      </c>
      <c r="E116" s="9">
        <v>24</v>
      </c>
      <c r="F116" s="9">
        <f t="shared" si="17"/>
        <v>24</v>
      </c>
      <c r="G116" s="58">
        <v>12</v>
      </c>
      <c r="H116" s="10">
        <v>1</v>
      </c>
      <c r="I116" s="13"/>
      <c r="J116" s="23"/>
      <c r="K116" s="16">
        <v>0</v>
      </c>
      <c r="L116" s="15">
        <v>3</v>
      </c>
      <c r="M116" s="20"/>
      <c r="N116" s="46"/>
      <c r="O116" s="21">
        <v>2</v>
      </c>
      <c r="P116" s="12"/>
      <c r="Q116" s="17"/>
      <c r="R116" s="18"/>
      <c r="S116" s="19"/>
      <c r="T116" s="24"/>
      <c r="U116" s="41">
        <v>2</v>
      </c>
      <c r="V116" s="48"/>
      <c r="W116" s="11">
        <v>4</v>
      </c>
      <c r="X116" s="24"/>
      <c r="Y116" s="69">
        <f t="shared" si="11"/>
        <v>24</v>
      </c>
      <c r="Z116" s="52">
        <v>1.11</v>
      </c>
      <c r="AA116" s="53">
        <f t="shared" si="18"/>
        <v>1.37</v>
      </c>
      <c r="AB116" s="53">
        <f t="shared" si="16"/>
        <v>26.64</v>
      </c>
      <c r="AC116" s="53">
        <f t="shared" si="18"/>
        <v>32.77</v>
      </c>
    </row>
    <row r="117" spans="1:29" ht="16.5" customHeight="1">
      <c r="A117" s="4" t="s">
        <v>225</v>
      </c>
      <c r="B117" s="5" t="s">
        <v>49</v>
      </c>
      <c r="C117" s="22" t="s">
        <v>360</v>
      </c>
      <c r="D117" s="6" t="s">
        <v>68</v>
      </c>
      <c r="E117" s="9">
        <v>49</v>
      </c>
      <c r="F117" s="9">
        <f t="shared" si="17"/>
        <v>49</v>
      </c>
      <c r="G117" s="58">
        <v>12</v>
      </c>
      <c r="H117" s="10"/>
      <c r="I117" s="13"/>
      <c r="J117" s="23">
        <v>1</v>
      </c>
      <c r="K117" s="16">
        <v>10</v>
      </c>
      <c r="L117" s="15">
        <v>3</v>
      </c>
      <c r="M117" s="20">
        <v>1</v>
      </c>
      <c r="N117" s="46">
        <v>10</v>
      </c>
      <c r="O117" s="21">
        <v>2</v>
      </c>
      <c r="P117" s="12"/>
      <c r="Q117" s="17"/>
      <c r="R117" s="18"/>
      <c r="S117" s="19">
        <v>2</v>
      </c>
      <c r="T117" s="24"/>
      <c r="U117" s="41">
        <v>2</v>
      </c>
      <c r="V117" s="48">
        <v>2</v>
      </c>
      <c r="W117" s="11">
        <v>4</v>
      </c>
      <c r="X117" s="24"/>
      <c r="Y117" s="69">
        <f t="shared" si="11"/>
        <v>49</v>
      </c>
      <c r="Z117" s="52">
        <v>1.04</v>
      </c>
      <c r="AA117" s="53">
        <f t="shared" si="18"/>
        <v>1.28</v>
      </c>
      <c r="AB117" s="53">
        <f t="shared" si="16"/>
        <v>50.96</v>
      </c>
      <c r="AC117" s="53">
        <f t="shared" si="18"/>
        <v>62.68</v>
      </c>
    </row>
    <row r="118" spans="1:29" ht="19.5" customHeight="1">
      <c r="A118" s="4" t="s">
        <v>226</v>
      </c>
      <c r="B118" s="5" t="s">
        <v>50</v>
      </c>
      <c r="C118" s="22" t="s">
        <v>361</v>
      </c>
      <c r="D118" s="6" t="s">
        <v>68</v>
      </c>
      <c r="E118" s="9">
        <v>9</v>
      </c>
      <c r="F118" s="9">
        <f t="shared" si="17"/>
        <v>9</v>
      </c>
      <c r="G118" s="58">
        <v>6</v>
      </c>
      <c r="H118" s="10"/>
      <c r="I118" s="13"/>
      <c r="J118" s="23"/>
      <c r="K118" s="16">
        <v>0</v>
      </c>
      <c r="L118" s="15"/>
      <c r="M118" s="20">
        <v>1</v>
      </c>
      <c r="N118" s="46"/>
      <c r="O118" s="21"/>
      <c r="P118" s="12"/>
      <c r="Q118" s="17"/>
      <c r="R118" s="18"/>
      <c r="S118" s="19"/>
      <c r="T118" s="24"/>
      <c r="U118" s="41">
        <v>2</v>
      </c>
      <c r="V118" s="48"/>
      <c r="W118" s="11"/>
      <c r="X118" s="24"/>
      <c r="Y118" s="69">
        <f t="shared" si="11"/>
        <v>9</v>
      </c>
      <c r="Z118" s="52">
        <v>1.5</v>
      </c>
      <c r="AA118" s="53">
        <f t="shared" si="18"/>
        <v>1.85</v>
      </c>
      <c r="AB118" s="53">
        <f t="shared" si="16"/>
        <v>13.5</v>
      </c>
      <c r="AC118" s="53">
        <f t="shared" si="18"/>
        <v>16.61</v>
      </c>
    </row>
    <row r="119" spans="1:29" ht="16.5" customHeight="1">
      <c r="A119" s="4" t="s">
        <v>227</v>
      </c>
      <c r="B119" s="5" t="s">
        <v>51</v>
      </c>
      <c r="C119" s="22" t="s">
        <v>362</v>
      </c>
      <c r="D119" s="6" t="s">
        <v>68</v>
      </c>
      <c r="E119" s="9">
        <v>13</v>
      </c>
      <c r="F119" s="9">
        <f t="shared" si="17"/>
        <v>13</v>
      </c>
      <c r="G119" s="58">
        <v>6</v>
      </c>
      <c r="H119" s="10"/>
      <c r="I119" s="13"/>
      <c r="J119" s="23"/>
      <c r="K119" s="16">
        <v>0</v>
      </c>
      <c r="L119" s="15">
        <v>3</v>
      </c>
      <c r="M119" s="20"/>
      <c r="N119" s="46"/>
      <c r="O119" s="21"/>
      <c r="P119" s="12"/>
      <c r="Q119" s="17"/>
      <c r="R119" s="18"/>
      <c r="S119" s="19"/>
      <c r="T119" s="24"/>
      <c r="U119" s="41">
        <v>2</v>
      </c>
      <c r="V119" s="48"/>
      <c r="W119" s="11">
        <v>2</v>
      </c>
      <c r="X119" s="24"/>
      <c r="Y119" s="69">
        <f t="shared" si="11"/>
        <v>13</v>
      </c>
      <c r="Z119" s="52">
        <v>6.49</v>
      </c>
      <c r="AA119" s="53">
        <f t="shared" si="18"/>
        <v>7.98</v>
      </c>
      <c r="AB119" s="53">
        <f t="shared" si="16"/>
        <v>84.37</v>
      </c>
      <c r="AC119" s="53">
        <f t="shared" si="18"/>
        <v>103.78</v>
      </c>
    </row>
    <row r="120" spans="1:29" ht="17.25" customHeight="1">
      <c r="A120" s="4" t="s">
        <v>228</v>
      </c>
      <c r="B120" s="5" t="s">
        <v>103</v>
      </c>
      <c r="C120" s="22" t="s">
        <v>363</v>
      </c>
      <c r="D120" s="6" t="s">
        <v>66</v>
      </c>
      <c r="E120" s="9">
        <v>4</v>
      </c>
      <c r="F120" s="9">
        <f t="shared" si="17"/>
        <v>4</v>
      </c>
      <c r="G120" s="58">
        <v>4</v>
      </c>
      <c r="H120" s="10"/>
      <c r="I120" s="13"/>
      <c r="J120" s="23"/>
      <c r="K120" s="16">
        <v>0</v>
      </c>
      <c r="L120" s="15"/>
      <c r="M120" s="20"/>
      <c r="N120" s="46"/>
      <c r="O120" s="21"/>
      <c r="P120" s="12"/>
      <c r="Q120" s="17"/>
      <c r="R120" s="18"/>
      <c r="S120" s="19"/>
      <c r="T120" s="24"/>
      <c r="U120" s="14"/>
      <c r="V120" s="48"/>
      <c r="W120" s="11"/>
      <c r="X120" s="24"/>
      <c r="Y120" s="69">
        <f t="shared" si="11"/>
        <v>4</v>
      </c>
      <c r="Z120" s="52">
        <v>5.14</v>
      </c>
      <c r="AA120" s="53">
        <f t="shared" si="18"/>
        <v>6.32</v>
      </c>
      <c r="AB120" s="53">
        <f aca="true" t="shared" si="19" ref="AB120:AB144">SUMPRODUCT(F120*Z120)</f>
        <v>20.56</v>
      </c>
      <c r="AC120" s="53">
        <f t="shared" si="18"/>
        <v>25.29</v>
      </c>
    </row>
    <row r="121" spans="1:29" ht="17.25" customHeight="1">
      <c r="A121" s="4" t="s">
        <v>229</v>
      </c>
      <c r="B121" s="5" t="s">
        <v>52</v>
      </c>
      <c r="C121" s="22" t="s">
        <v>364</v>
      </c>
      <c r="D121" s="6" t="s">
        <v>66</v>
      </c>
      <c r="E121" s="9">
        <v>10</v>
      </c>
      <c r="F121" s="9">
        <f t="shared" si="17"/>
        <v>10</v>
      </c>
      <c r="G121" s="58">
        <v>3</v>
      </c>
      <c r="H121" s="10"/>
      <c r="I121" s="13"/>
      <c r="J121" s="23"/>
      <c r="K121" s="16">
        <v>0</v>
      </c>
      <c r="L121" s="15">
        <v>2</v>
      </c>
      <c r="M121" s="20"/>
      <c r="N121" s="46"/>
      <c r="O121" s="21"/>
      <c r="P121" s="12"/>
      <c r="Q121" s="17">
        <v>3</v>
      </c>
      <c r="R121" s="18"/>
      <c r="S121" s="19"/>
      <c r="T121" s="24"/>
      <c r="U121" s="14"/>
      <c r="V121" s="48">
        <v>2</v>
      </c>
      <c r="W121" s="11"/>
      <c r="X121" s="24"/>
      <c r="Y121" s="69">
        <f t="shared" si="11"/>
        <v>10</v>
      </c>
      <c r="Z121" s="52">
        <v>2.47</v>
      </c>
      <c r="AA121" s="53">
        <f aca="true" t="shared" si="20" ref="AA121:AC138">ROUND((Z121)*1.23,2)</f>
        <v>3.04</v>
      </c>
      <c r="AB121" s="53">
        <f t="shared" si="19"/>
        <v>24.700000000000003</v>
      </c>
      <c r="AC121" s="53">
        <f t="shared" si="20"/>
        <v>30.38</v>
      </c>
    </row>
    <row r="122" spans="1:29" ht="14.25" customHeight="1">
      <c r="A122" s="4" t="s">
        <v>230</v>
      </c>
      <c r="B122" s="5" t="s">
        <v>104</v>
      </c>
      <c r="C122" s="22" t="s">
        <v>365</v>
      </c>
      <c r="D122" s="6" t="s">
        <v>66</v>
      </c>
      <c r="E122" s="9">
        <v>33</v>
      </c>
      <c r="F122" s="9">
        <f t="shared" si="17"/>
        <v>33</v>
      </c>
      <c r="G122" s="58">
        <v>3</v>
      </c>
      <c r="H122" s="10"/>
      <c r="I122" s="13"/>
      <c r="J122" s="23"/>
      <c r="K122" s="16">
        <v>0</v>
      </c>
      <c r="L122" s="15">
        <v>2</v>
      </c>
      <c r="M122" s="20">
        <v>2</v>
      </c>
      <c r="N122" s="46">
        <v>10</v>
      </c>
      <c r="O122" s="21">
        <v>4</v>
      </c>
      <c r="P122" s="12">
        <v>1</v>
      </c>
      <c r="Q122" s="17"/>
      <c r="R122" s="18"/>
      <c r="S122" s="19"/>
      <c r="T122" s="24"/>
      <c r="U122" s="41">
        <v>10</v>
      </c>
      <c r="V122" s="48">
        <v>1</v>
      </c>
      <c r="W122" s="11"/>
      <c r="X122" s="24"/>
      <c r="Y122" s="69">
        <f t="shared" si="11"/>
        <v>33</v>
      </c>
      <c r="Z122" s="52">
        <v>0.42</v>
      </c>
      <c r="AA122" s="53">
        <f t="shared" si="20"/>
        <v>0.52</v>
      </c>
      <c r="AB122" s="53">
        <f t="shared" si="19"/>
        <v>13.86</v>
      </c>
      <c r="AC122" s="53">
        <f t="shared" si="20"/>
        <v>17.05</v>
      </c>
    </row>
    <row r="123" spans="1:29" ht="17.25" customHeight="1">
      <c r="A123" s="4" t="s">
        <v>231</v>
      </c>
      <c r="B123" s="5" t="s">
        <v>53</v>
      </c>
      <c r="C123" s="22">
        <v>52557</v>
      </c>
      <c r="D123" s="6" t="s">
        <v>66</v>
      </c>
      <c r="E123" s="9">
        <v>9</v>
      </c>
      <c r="F123" s="9">
        <f t="shared" si="17"/>
        <v>9</v>
      </c>
      <c r="G123" s="58">
        <v>6</v>
      </c>
      <c r="H123" s="10"/>
      <c r="I123" s="13"/>
      <c r="J123" s="23"/>
      <c r="K123" s="16">
        <v>0</v>
      </c>
      <c r="L123" s="15"/>
      <c r="M123" s="20"/>
      <c r="N123" s="46"/>
      <c r="O123" s="21"/>
      <c r="P123" s="12"/>
      <c r="Q123" s="17"/>
      <c r="R123" s="18"/>
      <c r="S123" s="19"/>
      <c r="T123" s="24"/>
      <c r="U123" s="41">
        <v>3</v>
      </c>
      <c r="V123" s="48"/>
      <c r="W123" s="11"/>
      <c r="X123" s="24"/>
      <c r="Y123" s="69">
        <f t="shared" si="11"/>
        <v>9</v>
      </c>
      <c r="Z123" s="52">
        <v>10.4</v>
      </c>
      <c r="AA123" s="53">
        <f t="shared" si="20"/>
        <v>12.79</v>
      </c>
      <c r="AB123" s="53">
        <f t="shared" si="19"/>
        <v>93.60000000000001</v>
      </c>
      <c r="AC123" s="53">
        <f t="shared" si="20"/>
        <v>115.13</v>
      </c>
    </row>
    <row r="124" spans="1:29" ht="19.5" customHeight="1">
      <c r="A124" s="4" t="s">
        <v>232</v>
      </c>
      <c r="B124" s="5" t="s">
        <v>105</v>
      </c>
      <c r="C124" s="22" t="s">
        <v>366</v>
      </c>
      <c r="D124" s="6" t="s">
        <v>66</v>
      </c>
      <c r="E124" s="9">
        <v>25</v>
      </c>
      <c r="F124" s="9">
        <f t="shared" si="17"/>
        <v>25</v>
      </c>
      <c r="G124" s="58">
        <v>6</v>
      </c>
      <c r="H124" s="10"/>
      <c r="I124" s="13"/>
      <c r="J124" s="23"/>
      <c r="K124" s="16">
        <v>0</v>
      </c>
      <c r="L124" s="15">
        <v>4</v>
      </c>
      <c r="M124" s="20"/>
      <c r="N124" s="46">
        <v>2</v>
      </c>
      <c r="O124" s="21"/>
      <c r="P124" s="12"/>
      <c r="Q124" s="17"/>
      <c r="R124" s="18"/>
      <c r="S124" s="19">
        <v>10</v>
      </c>
      <c r="T124" s="24"/>
      <c r="U124" s="41">
        <v>3</v>
      </c>
      <c r="V124" s="48"/>
      <c r="W124" s="11"/>
      <c r="X124" s="24"/>
      <c r="Y124" s="69">
        <f t="shared" si="11"/>
        <v>25</v>
      </c>
      <c r="Z124" s="52">
        <v>15.6</v>
      </c>
      <c r="AA124" s="53">
        <f t="shared" si="20"/>
        <v>19.19</v>
      </c>
      <c r="AB124" s="53">
        <f t="shared" si="19"/>
        <v>390</v>
      </c>
      <c r="AC124" s="53">
        <f t="shared" si="20"/>
        <v>479.7</v>
      </c>
    </row>
    <row r="125" spans="1:29" ht="18" customHeight="1">
      <c r="A125" s="4" t="s">
        <v>233</v>
      </c>
      <c r="B125" s="5" t="s">
        <v>106</v>
      </c>
      <c r="C125" s="22" t="s">
        <v>367</v>
      </c>
      <c r="D125" s="6" t="s">
        <v>66</v>
      </c>
      <c r="E125" s="9">
        <v>50</v>
      </c>
      <c r="F125" s="9">
        <f t="shared" si="17"/>
        <v>50</v>
      </c>
      <c r="G125" s="58">
        <v>30</v>
      </c>
      <c r="H125" s="10"/>
      <c r="I125" s="13"/>
      <c r="J125" s="23"/>
      <c r="K125" s="16">
        <v>0</v>
      </c>
      <c r="L125" s="15">
        <v>10</v>
      </c>
      <c r="M125" s="20"/>
      <c r="N125" s="46"/>
      <c r="O125" s="21"/>
      <c r="P125" s="12"/>
      <c r="Q125" s="17"/>
      <c r="R125" s="18"/>
      <c r="S125" s="19"/>
      <c r="T125" s="24"/>
      <c r="U125" s="41">
        <v>10</v>
      </c>
      <c r="V125" s="48"/>
      <c r="W125" s="11"/>
      <c r="X125" s="24"/>
      <c r="Y125" s="69">
        <f t="shared" si="11"/>
        <v>50</v>
      </c>
      <c r="Z125" s="52">
        <v>1.82</v>
      </c>
      <c r="AA125" s="53">
        <f t="shared" si="20"/>
        <v>2.24</v>
      </c>
      <c r="AB125" s="53">
        <f t="shared" si="19"/>
        <v>91</v>
      </c>
      <c r="AC125" s="53">
        <f t="shared" si="20"/>
        <v>111.93</v>
      </c>
    </row>
    <row r="126" spans="1:29" ht="21" customHeight="1">
      <c r="A126" s="4" t="s">
        <v>234</v>
      </c>
      <c r="B126" s="5" t="s">
        <v>107</v>
      </c>
      <c r="C126" s="22" t="s">
        <v>368</v>
      </c>
      <c r="D126" s="6" t="s">
        <v>66</v>
      </c>
      <c r="E126" s="9">
        <v>52</v>
      </c>
      <c r="F126" s="9">
        <f t="shared" si="17"/>
        <v>52</v>
      </c>
      <c r="G126" s="58">
        <v>30</v>
      </c>
      <c r="H126" s="10"/>
      <c r="I126" s="13"/>
      <c r="J126" s="23"/>
      <c r="K126" s="16">
        <v>0</v>
      </c>
      <c r="L126" s="15">
        <v>10</v>
      </c>
      <c r="M126" s="20"/>
      <c r="N126" s="46">
        <v>2</v>
      </c>
      <c r="O126" s="21"/>
      <c r="P126" s="12"/>
      <c r="Q126" s="17"/>
      <c r="R126" s="18"/>
      <c r="S126" s="19"/>
      <c r="T126" s="24"/>
      <c r="U126" s="41">
        <v>10</v>
      </c>
      <c r="V126" s="48"/>
      <c r="W126" s="11"/>
      <c r="X126" s="24"/>
      <c r="Y126" s="69">
        <f t="shared" si="11"/>
        <v>52</v>
      </c>
      <c r="Z126" s="52">
        <v>1.82</v>
      </c>
      <c r="AA126" s="53">
        <f t="shared" si="20"/>
        <v>2.24</v>
      </c>
      <c r="AB126" s="53">
        <f t="shared" si="19"/>
        <v>94.64</v>
      </c>
      <c r="AC126" s="53">
        <f t="shared" si="20"/>
        <v>116.41</v>
      </c>
    </row>
    <row r="127" spans="1:29" ht="21" customHeight="1">
      <c r="A127" s="4" t="s">
        <v>235</v>
      </c>
      <c r="B127" s="5" t="s">
        <v>108</v>
      </c>
      <c r="C127" s="22" t="s">
        <v>438</v>
      </c>
      <c r="D127" s="6" t="s">
        <v>66</v>
      </c>
      <c r="E127" s="9">
        <v>13</v>
      </c>
      <c r="F127" s="9">
        <f t="shared" si="17"/>
        <v>13</v>
      </c>
      <c r="G127" s="58">
        <v>10</v>
      </c>
      <c r="H127" s="10"/>
      <c r="I127" s="13"/>
      <c r="J127" s="23"/>
      <c r="K127" s="16">
        <v>0</v>
      </c>
      <c r="L127" s="15"/>
      <c r="M127" s="20"/>
      <c r="N127" s="46"/>
      <c r="O127" s="21"/>
      <c r="P127" s="12"/>
      <c r="Q127" s="17"/>
      <c r="R127" s="18"/>
      <c r="S127" s="19">
        <v>1</v>
      </c>
      <c r="T127" s="24"/>
      <c r="U127" s="14"/>
      <c r="V127" s="48">
        <v>2</v>
      </c>
      <c r="W127" s="11"/>
      <c r="X127" s="24"/>
      <c r="Y127" s="69">
        <f t="shared" si="11"/>
        <v>13</v>
      </c>
      <c r="Z127" s="52">
        <v>27.3</v>
      </c>
      <c r="AA127" s="53">
        <f t="shared" si="20"/>
        <v>33.58</v>
      </c>
      <c r="AB127" s="53">
        <f t="shared" si="19"/>
        <v>354.90000000000003</v>
      </c>
      <c r="AC127" s="53">
        <f t="shared" si="20"/>
        <v>436.53</v>
      </c>
    </row>
    <row r="128" spans="1:29" ht="18" customHeight="1">
      <c r="A128" s="4" t="s">
        <v>236</v>
      </c>
      <c r="B128" s="5" t="s">
        <v>439</v>
      </c>
      <c r="C128" s="22" t="s">
        <v>369</v>
      </c>
      <c r="D128" s="6" t="s">
        <v>66</v>
      </c>
      <c r="E128" s="9">
        <v>16</v>
      </c>
      <c r="F128" s="9">
        <f t="shared" si="17"/>
        <v>16</v>
      </c>
      <c r="G128" s="58">
        <v>14</v>
      </c>
      <c r="H128" s="10"/>
      <c r="I128" s="13"/>
      <c r="J128" s="23"/>
      <c r="K128" s="16">
        <v>0</v>
      </c>
      <c r="L128" s="15"/>
      <c r="M128" s="20"/>
      <c r="N128" s="46"/>
      <c r="O128" s="21">
        <v>2</v>
      </c>
      <c r="P128" s="12"/>
      <c r="Q128" s="17"/>
      <c r="R128" s="18"/>
      <c r="S128" s="19"/>
      <c r="T128" s="24"/>
      <c r="U128" s="14"/>
      <c r="V128" s="48"/>
      <c r="W128" s="11"/>
      <c r="X128" s="24"/>
      <c r="Y128" s="69">
        <f t="shared" si="11"/>
        <v>16</v>
      </c>
      <c r="Z128" s="52">
        <v>1.11</v>
      </c>
      <c r="AA128" s="53">
        <f t="shared" si="20"/>
        <v>1.37</v>
      </c>
      <c r="AB128" s="53">
        <f t="shared" si="19"/>
        <v>17.76</v>
      </c>
      <c r="AC128" s="53">
        <f t="shared" si="20"/>
        <v>21.84</v>
      </c>
    </row>
    <row r="129" spans="1:29" ht="20.25" customHeight="1">
      <c r="A129" s="4" t="s">
        <v>237</v>
      </c>
      <c r="B129" s="5" t="s">
        <v>55</v>
      </c>
      <c r="C129" s="22" t="s">
        <v>440</v>
      </c>
      <c r="D129" s="6" t="s">
        <v>66</v>
      </c>
      <c r="E129" s="9">
        <v>12</v>
      </c>
      <c r="F129" s="9">
        <f t="shared" si="17"/>
        <v>12</v>
      </c>
      <c r="G129" s="58"/>
      <c r="H129" s="10"/>
      <c r="I129" s="13"/>
      <c r="J129" s="23"/>
      <c r="K129" s="16">
        <v>0</v>
      </c>
      <c r="L129" s="15"/>
      <c r="M129" s="20"/>
      <c r="N129" s="46"/>
      <c r="O129" s="21"/>
      <c r="P129" s="12"/>
      <c r="Q129" s="17">
        <v>2</v>
      </c>
      <c r="R129" s="18"/>
      <c r="S129" s="19">
        <v>5</v>
      </c>
      <c r="T129" s="24">
        <v>5</v>
      </c>
      <c r="U129" s="14"/>
      <c r="V129" s="48"/>
      <c r="W129" s="11"/>
      <c r="X129" s="24"/>
      <c r="Y129" s="69">
        <f t="shared" si="11"/>
        <v>12</v>
      </c>
      <c r="Z129" s="52">
        <v>44.2</v>
      </c>
      <c r="AA129" s="53">
        <f t="shared" si="20"/>
        <v>54.37</v>
      </c>
      <c r="AB129" s="53">
        <f t="shared" si="19"/>
        <v>530.4000000000001</v>
      </c>
      <c r="AC129" s="53">
        <f t="shared" si="20"/>
        <v>652.39</v>
      </c>
    </row>
    <row r="130" spans="1:29" ht="18.75" customHeight="1">
      <c r="A130" s="4" t="s">
        <v>238</v>
      </c>
      <c r="B130" s="5" t="s">
        <v>56</v>
      </c>
      <c r="C130" s="22" t="s">
        <v>370</v>
      </c>
      <c r="D130" s="6" t="s">
        <v>66</v>
      </c>
      <c r="E130" s="9">
        <v>4</v>
      </c>
      <c r="F130" s="9">
        <f aca="true" t="shared" si="21" ref="F130:F154">SUM(G130:X130)</f>
        <v>4</v>
      </c>
      <c r="G130" s="58"/>
      <c r="H130" s="10"/>
      <c r="I130" s="13"/>
      <c r="J130" s="23"/>
      <c r="K130" s="16">
        <v>2</v>
      </c>
      <c r="L130" s="15">
        <v>2</v>
      </c>
      <c r="M130" s="20"/>
      <c r="N130" s="46"/>
      <c r="O130" s="21"/>
      <c r="P130" s="12"/>
      <c r="Q130" s="17"/>
      <c r="R130" s="18"/>
      <c r="S130" s="19"/>
      <c r="T130" s="24"/>
      <c r="U130" s="14"/>
      <c r="V130" s="48"/>
      <c r="W130" s="11"/>
      <c r="X130" s="24"/>
      <c r="Y130" s="69">
        <f t="shared" si="11"/>
        <v>4</v>
      </c>
      <c r="Z130" s="52">
        <v>6.76</v>
      </c>
      <c r="AA130" s="53">
        <f t="shared" si="20"/>
        <v>8.31</v>
      </c>
      <c r="AB130" s="53">
        <f t="shared" si="19"/>
        <v>27.04</v>
      </c>
      <c r="AC130" s="53">
        <f t="shared" si="20"/>
        <v>33.26</v>
      </c>
    </row>
    <row r="131" spans="1:29" ht="17.25" customHeight="1">
      <c r="A131" s="4" t="s">
        <v>239</v>
      </c>
      <c r="B131" s="5" t="s">
        <v>57</v>
      </c>
      <c r="C131" s="22" t="s">
        <v>371</v>
      </c>
      <c r="D131" s="6" t="s">
        <v>66</v>
      </c>
      <c r="E131" s="9">
        <v>12</v>
      </c>
      <c r="F131" s="9">
        <f t="shared" si="21"/>
        <v>12</v>
      </c>
      <c r="G131" s="58">
        <v>12</v>
      </c>
      <c r="H131" s="10"/>
      <c r="I131" s="13"/>
      <c r="J131" s="23"/>
      <c r="K131" s="16">
        <v>0</v>
      </c>
      <c r="L131" s="15"/>
      <c r="M131" s="20"/>
      <c r="N131" s="46"/>
      <c r="O131" s="21"/>
      <c r="P131" s="12"/>
      <c r="Q131" s="17"/>
      <c r="R131" s="18"/>
      <c r="S131" s="19"/>
      <c r="T131" s="24"/>
      <c r="U131" s="14"/>
      <c r="V131" s="48"/>
      <c r="W131" s="11"/>
      <c r="X131" s="24"/>
      <c r="Y131" s="69">
        <f aca="true" t="shared" si="22" ref="Y131:Y154">G131+H131+I131+J131+K131+L131+M131+N131+O131+P131+Q131+R131+S131+T131+U131+V131+W131</f>
        <v>12</v>
      </c>
      <c r="Z131" s="52">
        <v>2.21</v>
      </c>
      <c r="AA131" s="53">
        <f t="shared" si="20"/>
        <v>2.72</v>
      </c>
      <c r="AB131" s="53">
        <f t="shared" si="19"/>
        <v>26.52</v>
      </c>
      <c r="AC131" s="53">
        <f t="shared" si="20"/>
        <v>32.62</v>
      </c>
    </row>
    <row r="132" spans="1:29" ht="17.25" customHeight="1">
      <c r="A132" s="4" t="s">
        <v>240</v>
      </c>
      <c r="B132" s="5" t="s">
        <v>441</v>
      </c>
      <c r="C132" s="22" t="s">
        <v>442</v>
      </c>
      <c r="D132" s="6" t="s">
        <v>66</v>
      </c>
      <c r="E132" s="9">
        <v>27</v>
      </c>
      <c r="F132" s="9">
        <f t="shared" si="21"/>
        <v>27</v>
      </c>
      <c r="G132" s="58">
        <v>12</v>
      </c>
      <c r="H132" s="10"/>
      <c r="I132" s="13"/>
      <c r="J132" s="23"/>
      <c r="K132" s="16">
        <v>10</v>
      </c>
      <c r="L132" s="15"/>
      <c r="M132" s="20"/>
      <c r="N132" s="46"/>
      <c r="O132" s="21"/>
      <c r="P132" s="12"/>
      <c r="Q132" s="17"/>
      <c r="R132" s="18"/>
      <c r="S132" s="19"/>
      <c r="T132" s="24"/>
      <c r="U132" s="14"/>
      <c r="V132" s="48"/>
      <c r="W132" s="11">
        <v>5</v>
      </c>
      <c r="X132" s="24"/>
      <c r="Y132" s="69">
        <f t="shared" si="22"/>
        <v>27</v>
      </c>
      <c r="Z132" s="52">
        <v>2.34</v>
      </c>
      <c r="AA132" s="53">
        <f t="shared" si="20"/>
        <v>2.88</v>
      </c>
      <c r="AB132" s="53">
        <f t="shared" si="19"/>
        <v>63.17999999999999</v>
      </c>
      <c r="AC132" s="53">
        <f t="shared" si="20"/>
        <v>77.71</v>
      </c>
    </row>
    <row r="133" spans="1:29" ht="26.25" customHeight="1">
      <c r="A133" s="4" t="s">
        <v>241</v>
      </c>
      <c r="B133" s="5" t="s">
        <v>443</v>
      </c>
      <c r="C133" s="22" t="s">
        <v>372</v>
      </c>
      <c r="D133" s="6" t="s">
        <v>66</v>
      </c>
      <c r="E133" s="9">
        <v>32</v>
      </c>
      <c r="F133" s="9">
        <f t="shared" si="21"/>
        <v>32</v>
      </c>
      <c r="G133" s="58">
        <v>12</v>
      </c>
      <c r="H133" s="10"/>
      <c r="I133" s="13"/>
      <c r="J133" s="23"/>
      <c r="K133" s="16">
        <v>0</v>
      </c>
      <c r="L133" s="15">
        <v>10</v>
      </c>
      <c r="M133" s="20">
        <v>10</v>
      </c>
      <c r="N133" s="46"/>
      <c r="O133" s="21"/>
      <c r="P133" s="12"/>
      <c r="Q133" s="17"/>
      <c r="R133" s="18"/>
      <c r="S133" s="19"/>
      <c r="T133" s="24"/>
      <c r="U133" s="14"/>
      <c r="V133" s="48"/>
      <c r="W133" s="11"/>
      <c r="X133" s="24"/>
      <c r="Y133" s="69">
        <f t="shared" si="22"/>
        <v>32</v>
      </c>
      <c r="Z133" s="52">
        <v>1.11</v>
      </c>
      <c r="AA133" s="53">
        <f t="shared" si="20"/>
        <v>1.37</v>
      </c>
      <c r="AB133" s="53">
        <f t="shared" si="19"/>
        <v>35.52</v>
      </c>
      <c r="AC133" s="53">
        <f t="shared" si="20"/>
        <v>43.69</v>
      </c>
    </row>
    <row r="134" spans="1:29" ht="18" customHeight="1">
      <c r="A134" s="4" t="s">
        <v>242</v>
      </c>
      <c r="B134" s="5" t="s">
        <v>58</v>
      </c>
      <c r="C134" s="22" t="s">
        <v>373</v>
      </c>
      <c r="D134" s="6" t="s">
        <v>66</v>
      </c>
      <c r="E134" s="9">
        <v>327</v>
      </c>
      <c r="F134" s="9">
        <f t="shared" si="21"/>
        <v>327</v>
      </c>
      <c r="G134" s="58">
        <v>12</v>
      </c>
      <c r="H134" s="10">
        <v>10</v>
      </c>
      <c r="I134" s="13">
        <v>300</v>
      </c>
      <c r="J134" s="23"/>
      <c r="K134" s="16">
        <v>0</v>
      </c>
      <c r="L134" s="15"/>
      <c r="M134" s="20"/>
      <c r="N134" s="46"/>
      <c r="O134" s="21"/>
      <c r="P134" s="12"/>
      <c r="Q134" s="17">
        <v>5</v>
      </c>
      <c r="R134" s="18"/>
      <c r="S134" s="19"/>
      <c r="T134" s="24"/>
      <c r="U134" s="14"/>
      <c r="V134" s="48"/>
      <c r="W134" s="11"/>
      <c r="X134" s="24"/>
      <c r="Y134" s="69">
        <f t="shared" si="22"/>
        <v>327</v>
      </c>
      <c r="Z134" s="52">
        <v>1.04</v>
      </c>
      <c r="AA134" s="53">
        <f t="shared" si="20"/>
        <v>1.28</v>
      </c>
      <c r="AB134" s="53">
        <f t="shared" si="19"/>
        <v>340.08</v>
      </c>
      <c r="AC134" s="53">
        <f t="shared" si="20"/>
        <v>418.3</v>
      </c>
    </row>
    <row r="135" spans="1:29" ht="17.25" customHeight="1">
      <c r="A135" s="4" t="s">
        <v>243</v>
      </c>
      <c r="B135" s="5" t="s">
        <v>54</v>
      </c>
      <c r="C135" s="22" t="s">
        <v>444</v>
      </c>
      <c r="D135" s="6" t="s">
        <v>66</v>
      </c>
      <c r="E135" s="9">
        <v>16</v>
      </c>
      <c r="F135" s="9">
        <f t="shared" si="21"/>
        <v>16</v>
      </c>
      <c r="G135" s="58">
        <v>12</v>
      </c>
      <c r="H135" s="10"/>
      <c r="I135" s="13"/>
      <c r="J135" s="23"/>
      <c r="K135" s="16">
        <v>0</v>
      </c>
      <c r="L135" s="15"/>
      <c r="M135" s="20"/>
      <c r="N135" s="46"/>
      <c r="O135" s="21">
        <v>4</v>
      </c>
      <c r="P135" s="12"/>
      <c r="Q135" s="17"/>
      <c r="R135" s="18"/>
      <c r="S135" s="19"/>
      <c r="T135" s="24"/>
      <c r="U135" s="14"/>
      <c r="V135" s="48"/>
      <c r="W135" s="11"/>
      <c r="X135" s="24"/>
      <c r="Y135" s="69">
        <f t="shared" si="22"/>
        <v>16</v>
      </c>
      <c r="Z135" s="52">
        <v>1.11</v>
      </c>
      <c r="AA135" s="53">
        <f t="shared" si="20"/>
        <v>1.37</v>
      </c>
      <c r="AB135" s="53">
        <f t="shared" si="19"/>
        <v>17.76</v>
      </c>
      <c r="AC135" s="53">
        <f t="shared" si="20"/>
        <v>21.84</v>
      </c>
    </row>
    <row r="136" spans="1:29" ht="16.5" customHeight="1">
      <c r="A136" s="4" t="s">
        <v>244</v>
      </c>
      <c r="B136" s="5" t="s">
        <v>445</v>
      </c>
      <c r="C136" s="22" t="s">
        <v>446</v>
      </c>
      <c r="D136" s="6" t="s">
        <v>66</v>
      </c>
      <c r="E136" s="9">
        <v>32</v>
      </c>
      <c r="F136" s="9">
        <f t="shared" si="21"/>
        <v>32</v>
      </c>
      <c r="G136" s="58">
        <v>12</v>
      </c>
      <c r="H136" s="10"/>
      <c r="I136" s="13"/>
      <c r="J136" s="23"/>
      <c r="K136" s="16">
        <v>0</v>
      </c>
      <c r="L136" s="15">
        <v>10</v>
      </c>
      <c r="M136" s="20"/>
      <c r="N136" s="46"/>
      <c r="O136" s="21"/>
      <c r="P136" s="12"/>
      <c r="Q136" s="17">
        <v>10</v>
      </c>
      <c r="R136" s="18"/>
      <c r="S136" s="19"/>
      <c r="T136" s="24"/>
      <c r="U136" s="14"/>
      <c r="V136" s="48"/>
      <c r="W136" s="11"/>
      <c r="X136" s="24"/>
      <c r="Y136" s="69">
        <f t="shared" si="22"/>
        <v>32</v>
      </c>
      <c r="Z136" s="52">
        <v>3.32</v>
      </c>
      <c r="AA136" s="53">
        <f t="shared" si="20"/>
        <v>4.08</v>
      </c>
      <c r="AB136" s="53">
        <f t="shared" si="19"/>
        <v>106.24</v>
      </c>
      <c r="AC136" s="53">
        <f t="shared" si="20"/>
        <v>130.68</v>
      </c>
    </row>
    <row r="137" spans="1:29" ht="17.25" customHeight="1">
      <c r="A137" s="4" t="s">
        <v>245</v>
      </c>
      <c r="B137" s="5" t="s">
        <v>447</v>
      </c>
      <c r="C137" s="22" t="s">
        <v>374</v>
      </c>
      <c r="D137" s="6" t="s">
        <v>66</v>
      </c>
      <c r="E137" s="9">
        <v>12</v>
      </c>
      <c r="F137" s="9">
        <f t="shared" si="21"/>
        <v>12</v>
      </c>
      <c r="G137" s="58">
        <v>12</v>
      </c>
      <c r="H137" s="10"/>
      <c r="I137" s="13"/>
      <c r="J137" s="23"/>
      <c r="K137" s="16">
        <v>0</v>
      </c>
      <c r="L137" s="15"/>
      <c r="M137" s="20"/>
      <c r="N137" s="46"/>
      <c r="O137" s="21"/>
      <c r="P137" s="12"/>
      <c r="Q137" s="17"/>
      <c r="R137" s="18"/>
      <c r="S137" s="19"/>
      <c r="T137" s="24"/>
      <c r="U137" s="14"/>
      <c r="V137" s="48"/>
      <c r="W137" s="11"/>
      <c r="X137" s="24"/>
      <c r="Y137" s="69">
        <f t="shared" si="22"/>
        <v>12</v>
      </c>
      <c r="Z137" s="52">
        <v>3.51</v>
      </c>
      <c r="AA137" s="53">
        <f t="shared" si="20"/>
        <v>4.32</v>
      </c>
      <c r="AB137" s="53">
        <f t="shared" si="19"/>
        <v>42.12</v>
      </c>
      <c r="AC137" s="53">
        <f t="shared" si="20"/>
        <v>51.81</v>
      </c>
    </row>
    <row r="138" spans="1:29" ht="17.25" customHeight="1">
      <c r="A138" s="4" t="s">
        <v>246</v>
      </c>
      <c r="B138" s="5" t="s">
        <v>59</v>
      </c>
      <c r="C138" s="22">
        <v>74926</v>
      </c>
      <c r="D138" s="6" t="s">
        <v>66</v>
      </c>
      <c r="E138" s="9">
        <v>15</v>
      </c>
      <c r="F138" s="9">
        <f t="shared" si="21"/>
        <v>15</v>
      </c>
      <c r="G138" s="58">
        <v>4</v>
      </c>
      <c r="H138" s="10"/>
      <c r="I138" s="13"/>
      <c r="J138" s="23">
        <v>1</v>
      </c>
      <c r="K138" s="16">
        <v>0</v>
      </c>
      <c r="L138" s="15"/>
      <c r="M138" s="20">
        <v>1</v>
      </c>
      <c r="N138" s="46">
        <v>2</v>
      </c>
      <c r="O138" s="21"/>
      <c r="P138" s="12"/>
      <c r="Q138" s="17">
        <v>3</v>
      </c>
      <c r="R138" s="18"/>
      <c r="S138" s="19"/>
      <c r="T138" s="24"/>
      <c r="U138" s="41">
        <v>3</v>
      </c>
      <c r="V138" s="48">
        <v>1</v>
      </c>
      <c r="W138" s="11"/>
      <c r="X138" s="24"/>
      <c r="Y138" s="69">
        <f t="shared" si="22"/>
        <v>15</v>
      </c>
      <c r="Z138" s="52">
        <v>1.3</v>
      </c>
      <c r="AA138" s="53">
        <f t="shared" si="20"/>
        <v>1.6</v>
      </c>
      <c r="AB138" s="53">
        <f t="shared" si="19"/>
        <v>19.5</v>
      </c>
      <c r="AC138" s="53">
        <f t="shared" si="20"/>
        <v>23.99</v>
      </c>
    </row>
    <row r="139" spans="1:29" ht="18.75" customHeight="1">
      <c r="A139" s="4" t="s">
        <v>247</v>
      </c>
      <c r="B139" s="5" t="s">
        <v>60</v>
      </c>
      <c r="C139" s="22" t="s">
        <v>375</v>
      </c>
      <c r="D139" s="6" t="s">
        <v>66</v>
      </c>
      <c r="E139" s="9">
        <v>150</v>
      </c>
      <c r="F139" s="9">
        <f t="shared" si="21"/>
        <v>150</v>
      </c>
      <c r="G139" s="58"/>
      <c r="H139" s="10"/>
      <c r="I139" s="13"/>
      <c r="J139" s="23"/>
      <c r="K139" s="16">
        <v>0</v>
      </c>
      <c r="L139" s="15"/>
      <c r="M139" s="20"/>
      <c r="N139" s="46"/>
      <c r="O139" s="21"/>
      <c r="P139" s="12"/>
      <c r="Q139" s="17"/>
      <c r="R139" s="18"/>
      <c r="S139" s="19"/>
      <c r="T139" s="24"/>
      <c r="U139" s="41">
        <v>150</v>
      </c>
      <c r="V139" s="48"/>
      <c r="W139" s="11"/>
      <c r="X139" s="24"/>
      <c r="Y139" s="69">
        <f t="shared" si="22"/>
        <v>150</v>
      </c>
      <c r="Z139" s="52">
        <v>2.5</v>
      </c>
      <c r="AA139" s="53">
        <f aca="true" t="shared" si="23" ref="AA139:AC144">ROUND((Z139)*1.23,2)</f>
        <v>3.08</v>
      </c>
      <c r="AB139" s="53">
        <f t="shared" si="19"/>
        <v>375</v>
      </c>
      <c r="AC139" s="53">
        <f t="shared" si="23"/>
        <v>461.25</v>
      </c>
    </row>
    <row r="140" spans="1:29" ht="18" customHeight="1">
      <c r="A140" s="4" t="s">
        <v>248</v>
      </c>
      <c r="B140" s="5" t="s">
        <v>448</v>
      </c>
      <c r="C140" s="22" t="s">
        <v>376</v>
      </c>
      <c r="D140" s="6" t="s">
        <v>66</v>
      </c>
      <c r="E140" s="9">
        <v>9</v>
      </c>
      <c r="F140" s="9">
        <f t="shared" si="21"/>
        <v>9</v>
      </c>
      <c r="G140" s="58">
        <v>4</v>
      </c>
      <c r="H140" s="10"/>
      <c r="I140" s="13"/>
      <c r="J140" s="23"/>
      <c r="K140" s="16">
        <v>0</v>
      </c>
      <c r="L140" s="15"/>
      <c r="M140" s="20"/>
      <c r="N140" s="46"/>
      <c r="O140" s="21">
        <v>1</v>
      </c>
      <c r="P140" s="12"/>
      <c r="Q140" s="17">
        <v>3</v>
      </c>
      <c r="R140" s="18"/>
      <c r="S140" s="19"/>
      <c r="T140" s="24"/>
      <c r="U140" s="14"/>
      <c r="V140" s="48"/>
      <c r="W140" s="11">
        <v>1</v>
      </c>
      <c r="X140" s="24"/>
      <c r="Y140" s="69">
        <f t="shared" si="22"/>
        <v>9</v>
      </c>
      <c r="Z140" s="52">
        <v>1.3</v>
      </c>
      <c r="AA140" s="53">
        <f t="shared" si="23"/>
        <v>1.6</v>
      </c>
      <c r="AB140" s="53">
        <f t="shared" si="19"/>
        <v>11.700000000000001</v>
      </c>
      <c r="AC140" s="53">
        <f t="shared" si="23"/>
        <v>14.39</v>
      </c>
    </row>
    <row r="141" spans="1:29" ht="18.75" customHeight="1">
      <c r="A141" s="4" t="s">
        <v>249</v>
      </c>
      <c r="B141" s="5" t="s">
        <v>109</v>
      </c>
      <c r="C141" s="22" t="s">
        <v>377</v>
      </c>
      <c r="D141" s="6" t="s">
        <v>66</v>
      </c>
      <c r="E141" s="9">
        <v>112</v>
      </c>
      <c r="F141" s="9">
        <f t="shared" si="21"/>
        <v>112</v>
      </c>
      <c r="G141" s="58">
        <v>12</v>
      </c>
      <c r="H141" s="10"/>
      <c r="I141" s="13"/>
      <c r="J141" s="23"/>
      <c r="K141" s="16">
        <v>0</v>
      </c>
      <c r="L141" s="15"/>
      <c r="M141" s="20"/>
      <c r="N141" s="46">
        <v>100</v>
      </c>
      <c r="O141" s="21"/>
      <c r="P141" s="12"/>
      <c r="Q141" s="17"/>
      <c r="R141" s="18"/>
      <c r="S141" s="19"/>
      <c r="T141" s="24"/>
      <c r="U141" s="14"/>
      <c r="V141" s="48"/>
      <c r="W141" s="11"/>
      <c r="X141" s="24"/>
      <c r="Y141" s="69">
        <f t="shared" si="22"/>
        <v>112</v>
      </c>
      <c r="Z141" s="52">
        <v>2.08</v>
      </c>
      <c r="AA141" s="53">
        <f t="shared" si="23"/>
        <v>2.56</v>
      </c>
      <c r="AB141" s="53">
        <f t="shared" si="19"/>
        <v>232.96</v>
      </c>
      <c r="AC141" s="53">
        <f t="shared" si="23"/>
        <v>286.54</v>
      </c>
    </row>
    <row r="142" spans="1:29" ht="24.75" customHeight="1">
      <c r="A142" s="4" t="s">
        <v>250</v>
      </c>
      <c r="B142" s="5" t="s">
        <v>449</v>
      </c>
      <c r="C142" s="22" t="s">
        <v>378</v>
      </c>
      <c r="D142" s="6" t="s">
        <v>66</v>
      </c>
      <c r="E142" s="9">
        <v>80</v>
      </c>
      <c r="F142" s="9">
        <f t="shared" si="21"/>
        <v>80</v>
      </c>
      <c r="G142" s="58">
        <v>12</v>
      </c>
      <c r="H142" s="10">
        <v>6</v>
      </c>
      <c r="I142" s="13"/>
      <c r="J142" s="23"/>
      <c r="K142" s="16">
        <v>0</v>
      </c>
      <c r="L142" s="15">
        <v>10</v>
      </c>
      <c r="M142" s="20">
        <v>2</v>
      </c>
      <c r="N142" s="46">
        <v>10</v>
      </c>
      <c r="O142" s="21">
        <v>2</v>
      </c>
      <c r="P142" s="12"/>
      <c r="Q142" s="17">
        <v>10</v>
      </c>
      <c r="R142" s="18"/>
      <c r="S142" s="19">
        <v>6</v>
      </c>
      <c r="T142" s="24">
        <v>2</v>
      </c>
      <c r="U142" s="41">
        <v>20</v>
      </c>
      <c r="V142" s="48"/>
      <c r="W142" s="11"/>
      <c r="X142" s="24"/>
      <c r="Y142" s="69">
        <f t="shared" si="22"/>
        <v>80</v>
      </c>
      <c r="Z142" s="52">
        <v>1.3</v>
      </c>
      <c r="AA142" s="53">
        <f t="shared" si="23"/>
        <v>1.6</v>
      </c>
      <c r="AB142" s="53">
        <f t="shared" si="19"/>
        <v>104</v>
      </c>
      <c r="AC142" s="53">
        <f t="shared" si="23"/>
        <v>127.92</v>
      </c>
    </row>
    <row r="143" spans="1:29" ht="26.25" customHeight="1">
      <c r="A143" s="4" t="s">
        <v>251</v>
      </c>
      <c r="B143" s="5" t="s">
        <v>450</v>
      </c>
      <c r="C143" s="22" t="s">
        <v>379</v>
      </c>
      <c r="D143" s="6" t="s">
        <v>66</v>
      </c>
      <c r="E143" s="9">
        <v>58</v>
      </c>
      <c r="F143" s="9">
        <f t="shared" si="21"/>
        <v>58</v>
      </c>
      <c r="G143" s="58">
        <v>20</v>
      </c>
      <c r="H143" s="10"/>
      <c r="I143" s="13"/>
      <c r="J143" s="23"/>
      <c r="K143" s="16">
        <v>0</v>
      </c>
      <c r="L143" s="15">
        <v>10</v>
      </c>
      <c r="M143" s="20"/>
      <c r="N143" s="46">
        <v>10</v>
      </c>
      <c r="O143" s="21">
        <v>2</v>
      </c>
      <c r="P143" s="12"/>
      <c r="Q143" s="17">
        <v>10</v>
      </c>
      <c r="R143" s="18"/>
      <c r="S143" s="19"/>
      <c r="T143" s="24"/>
      <c r="U143" s="14"/>
      <c r="V143" s="48"/>
      <c r="W143" s="11">
        <v>6</v>
      </c>
      <c r="X143" s="24"/>
      <c r="Y143" s="69">
        <f t="shared" si="22"/>
        <v>58</v>
      </c>
      <c r="Z143" s="52">
        <v>2.86</v>
      </c>
      <c r="AA143" s="53">
        <f t="shared" si="23"/>
        <v>3.52</v>
      </c>
      <c r="AB143" s="53">
        <f t="shared" si="19"/>
        <v>165.88</v>
      </c>
      <c r="AC143" s="53">
        <f t="shared" si="23"/>
        <v>204.03</v>
      </c>
    </row>
    <row r="144" spans="1:29" ht="26.25" customHeight="1">
      <c r="A144" s="4" t="s">
        <v>252</v>
      </c>
      <c r="B144" s="5" t="s">
        <v>471</v>
      </c>
      <c r="C144" s="22"/>
      <c r="D144" s="6" t="s">
        <v>66</v>
      </c>
      <c r="E144" s="9">
        <v>42</v>
      </c>
      <c r="F144" s="9">
        <f t="shared" si="21"/>
        <v>42</v>
      </c>
      <c r="G144" s="58">
        <v>20</v>
      </c>
      <c r="H144" s="10"/>
      <c r="I144" s="13"/>
      <c r="J144" s="23"/>
      <c r="K144" s="16">
        <v>0</v>
      </c>
      <c r="L144" s="15"/>
      <c r="M144" s="20"/>
      <c r="N144" s="46"/>
      <c r="O144" s="21">
        <v>6</v>
      </c>
      <c r="P144" s="12">
        <v>2</v>
      </c>
      <c r="Q144" s="17">
        <v>10</v>
      </c>
      <c r="R144" s="18"/>
      <c r="S144" s="19"/>
      <c r="T144" s="24"/>
      <c r="U144" s="14"/>
      <c r="V144" s="48"/>
      <c r="W144" s="11">
        <v>4</v>
      </c>
      <c r="X144" s="24"/>
      <c r="Y144" s="69">
        <f t="shared" si="22"/>
        <v>42</v>
      </c>
      <c r="Z144" s="62">
        <v>1.88</v>
      </c>
      <c r="AA144" s="53">
        <f t="shared" si="23"/>
        <v>2.31</v>
      </c>
      <c r="AB144" s="53">
        <f t="shared" si="19"/>
        <v>78.96</v>
      </c>
      <c r="AC144" s="53">
        <f t="shared" si="23"/>
        <v>97.12</v>
      </c>
    </row>
    <row r="145" spans="1:29" ht="21.75" customHeight="1">
      <c r="A145" s="4" t="s">
        <v>253</v>
      </c>
      <c r="B145" s="5" t="s">
        <v>85</v>
      </c>
      <c r="C145" s="22" t="s">
        <v>380</v>
      </c>
      <c r="D145" s="6" t="s">
        <v>68</v>
      </c>
      <c r="E145" s="9">
        <v>42</v>
      </c>
      <c r="F145" s="9">
        <f t="shared" si="21"/>
        <v>42</v>
      </c>
      <c r="G145" s="58">
        <v>10</v>
      </c>
      <c r="H145" s="10"/>
      <c r="I145" s="13"/>
      <c r="J145" s="23"/>
      <c r="K145" s="16">
        <v>0</v>
      </c>
      <c r="L145" s="15">
        <v>3</v>
      </c>
      <c r="M145" s="20">
        <v>2</v>
      </c>
      <c r="N145" s="46">
        <v>10</v>
      </c>
      <c r="O145" s="21">
        <v>1</v>
      </c>
      <c r="P145" s="12"/>
      <c r="Q145" s="17">
        <v>3</v>
      </c>
      <c r="R145" s="18"/>
      <c r="S145" s="19">
        <v>2</v>
      </c>
      <c r="T145" s="24">
        <v>1</v>
      </c>
      <c r="U145" s="41">
        <v>10</v>
      </c>
      <c r="V145" s="48"/>
      <c r="W145" s="11"/>
      <c r="X145" s="24"/>
      <c r="Y145" s="69">
        <f t="shared" si="22"/>
        <v>42</v>
      </c>
      <c r="Z145" s="53">
        <v>7.54</v>
      </c>
      <c r="AA145" s="53">
        <f aca="true" t="shared" si="24" ref="AA145:AC154">ROUND((Z145)*1.23,2)</f>
        <v>9.27</v>
      </c>
      <c r="AB145" s="53">
        <f aca="true" t="shared" si="25" ref="AB145:AB154">SUMPRODUCT(F145*Z145)</f>
        <v>316.68</v>
      </c>
      <c r="AC145" s="53">
        <f t="shared" si="24"/>
        <v>389.52</v>
      </c>
    </row>
    <row r="146" spans="1:29" ht="18" customHeight="1">
      <c r="A146" s="4" t="s">
        <v>254</v>
      </c>
      <c r="B146" s="5" t="s">
        <v>84</v>
      </c>
      <c r="C146" s="22" t="s">
        <v>381</v>
      </c>
      <c r="D146" s="6" t="s">
        <v>66</v>
      </c>
      <c r="E146" s="9">
        <v>39</v>
      </c>
      <c r="F146" s="9">
        <f t="shared" si="21"/>
        <v>39</v>
      </c>
      <c r="G146" s="58">
        <v>10</v>
      </c>
      <c r="H146" s="10">
        <v>24</v>
      </c>
      <c r="I146" s="13"/>
      <c r="J146" s="23"/>
      <c r="K146" s="16">
        <v>0</v>
      </c>
      <c r="L146" s="15"/>
      <c r="M146" s="20">
        <v>2</v>
      </c>
      <c r="N146" s="46">
        <v>2</v>
      </c>
      <c r="O146" s="21"/>
      <c r="P146" s="12"/>
      <c r="Q146" s="17">
        <v>1</v>
      </c>
      <c r="R146" s="18"/>
      <c r="S146" s="19"/>
      <c r="T146" s="24"/>
      <c r="U146" s="14"/>
      <c r="V146" s="48"/>
      <c r="W146" s="11"/>
      <c r="X146" s="24"/>
      <c r="Y146" s="69">
        <f t="shared" si="22"/>
        <v>39</v>
      </c>
      <c r="Z146" s="53">
        <v>4.68</v>
      </c>
      <c r="AA146" s="53">
        <f t="shared" si="24"/>
        <v>5.76</v>
      </c>
      <c r="AB146" s="53">
        <f t="shared" si="25"/>
        <v>182.51999999999998</v>
      </c>
      <c r="AC146" s="53">
        <f t="shared" si="24"/>
        <v>224.5</v>
      </c>
    </row>
    <row r="147" spans="1:29" ht="15.75" customHeight="1">
      <c r="A147" s="4" t="s">
        <v>255</v>
      </c>
      <c r="B147" s="5" t="s">
        <v>61</v>
      </c>
      <c r="C147" s="22" t="s">
        <v>382</v>
      </c>
      <c r="D147" s="6" t="s">
        <v>66</v>
      </c>
      <c r="E147" s="9">
        <v>5</v>
      </c>
      <c r="F147" s="9">
        <f t="shared" si="21"/>
        <v>5</v>
      </c>
      <c r="G147" s="58"/>
      <c r="H147" s="10"/>
      <c r="I147" s="13"/>
      <c r="J147" s="23"/>
      <c r="K147" s="16">
        <v>0</v>
      </c>
      <c r="L147" s="15"/>
      <c r="M147" s="20"/>
      <c r="N147" s="46">
        <v>3</v>
      </c>
      <c r="O147" s="21">
        <v>2</v>
      </c>
      <c r="P147" s="12"/>
      <c r="Q147" s="17"/>
      <c r="R147" s="18"/>
      <c r="S147" s="19"/>
      <c r="T147" s="24"/>
      <c r="U147" s="14"/>
      <c r="V147" s="48"/>
      <c r="W147" s="11"/>
      <c r="X147" s="24"/>
      <c r="Y147" s="69">
        <f t="shared" si="22"/>
        <v>5</v>
      </c>
      <c r="Z147" s="53">
        <v>22.1</v>
      </c>
      <c r="AA147" s="53">
        <f t="shared" si="24"/>
        <v>27.18</v>
      </c>
      <c r="AB147" s="53">
        <f t="shared" si="25"/>
        <v>110.5</v>
      </c>
      <c r="AC147" s="53">
        <f t="shared" si="24"/>
        <v>135.92</v>
      </c>
    </row>
    <row r="148" spans="1:29" ht="15" customHeight="1">
      <c r="A148" s="4" t="s">
        <v>256</v>
      </c>
      <c r="B148" s="5" t="s">
        <v>62</v>
      </c>
      <c r="C148" s="22" t="s">
        <v>451</v>
      </c>
      <c r="D148" s="6" t="s">
        <v>66</v>
      </c>
      <c r="E148" s="9">
        <v>5</v>
      </c>
      <c r="F148" s="9">
        <f t="shared" si="21"/>
        <v>5</v>
      </c>
      <c r="G148" s="58">
        <v>5</v>
      </c>
      <c r="H148" s="10"/>
      <c r="I148" s="13"/>
      <c r="J148" s="23"/>
      <c r="K148" s="16">
        <v>0</v>
      </c>
      <c r="L148" s="15"/>
      <c r="M148" s="20"/>
      <c r="N148" s="46"/>
      <c r="O148" s="21"/>
      <c r="P148" s="12"/>
      <c r="Q148" s="17"/>
      <c r="R148" s="18"/>
      <c r="S148" s="19"/>
      <c r="T148" s="24"/>
      <c r="U148" s="14"/>
      <c r="V148" s="48"/>
      <c r="W148" s="11"/>
      <c r="X148" s="24"/>
      <c r="Y148" s="69">
        <f t="shared" si="22"/>
        <v>5</v>
      </c>
      <c r="Z148" s="53">
        <v>2.41</v>
      </c>
      <c r="AA148" s="53">
        <f t="shared" si="24"/>
        <v>2.96</v>
      </c>
      <c r="AB148" s="53">
        <f t="shared" si="25"/>
        <v>12.05</v>
      </c>
      <c r="AC148" s="53">
        <f t="shared" si="24"/>
        <v>14.82</v>
      </c>
    </row>
    <row r="149" spans="1:29" ht="18" customHeight="1">
      <c r="A149" s="4" t="s">
        <v>257</v>
      </c>
      <c r="B149" s="5" t="s">
        <v>83</v>
      </c>
      <c r="C149" s="22" t="s">
        <v>383</v>
      </c>
      <c r="D149" s="6" t="s">
        <v>66</v>
      </c>
      <c r="E149" s="9">
        <v>5</v>
      </c>
      <c r="F149" s="9">
        <f t="shared" si="21"/>
        <v>5</v>
      </c>
      <c r="G149" s="58">
        <v>1</v>
      </c>
      <c r="H149" s="10"/>
      <c r="I149" s="13"/>
      <c r="J149" s="23"/>
      <c r="K149" s="16">
        <v>0</v>
      </c>
      <c r="L149" s="15">
        <v>2</v>
      </c>
      <c r="M149" s="20"/>
      <c r="N149" s="46"/>
      <c r="O149" s="21"/>
      <c r="P149" s="12"/>
      <c r="Q149" s="17"/>
      <c r="R149" s="18"/>
      <c r="S149" s="19">
        <v>1</v>
      </c>
      <c r="T149" s="24">
        <v>1</v>
      </c>
      <c r="U149" s="14"/>
      <c r="V149" s="48"/>
      <c r="W149" s="11"/>
      <c r="X149" s="24"/>
      <c r="Y149" s="69">
        <f t="shared" si="22"/>
        <v>5</v>
      </c>
      <c r="Z149" s="53">
        <v>33.8</v>
      </c>
      <c r="AA149" s="53">
        <f t="shared" si="24"/>
        <v>41.57</v>
      </c>
      <c r="AB149" s="53">
        <f t="shared" si="25"/>
        <v>169</v>
      </c>
      <c r="AC149" s="53">
        <f t="shared" si="24"/>
        <v>207.87</v>
      </c>
    </row>
    <row r="150" spans="1:29" ht="19.5" customHeight="1">
      <c r="A150" s="4" t="s">
        <v>258</v>
      </c>
      <c r="B150" s="5" t="s">
        <v>63</v>
      </c>
      <c r="C150" s="22" t="s">
        <v>384</v>
      </c>
      <c r="D150" s="6" t="s">
        <v>66</v>
      </c>
      <c r="E150" s="9">
        <v>6</v>
      </c>
      <c r="F150" s="9">
        <f t="shared" si="21"/>
        <v>6</v>
      </c>
      <c r="G150" s="58">
        <v>2</v>
      </c>
      <c r="H150" s="10"/>
      <c r="I150" s="13"/>
      <c r="J150" s="23">
        <v>1</v>
      </c>
      <c r="K150" s="16">
        <v>0</v>
      </c>
      <c r="L150" s="15"/>
      <c r="M150" s="20"/>
      <c r="N150" s="46">
        <v>3</v>
      </c>
      <c r="O150" s="21"/>
      <c r="P150" s="12"/>
      <c r="Q150" s="17"/>
      <c r="R150" s="18"/>
      <c r="S150" s="19"/>
      <c r="T150" s="24"/>
      <c r="U150" s="14"/>
      <c r="V150" s="48"/>
      <c r="W150" s="11"/>
      <c r="X150" s="24"/>
      <c r="Y150" s="69">
        <f t="shared" si="22"/>
        <v>6</v>
      </c>
      <c r="Z150" s="53">
        <v>63.7</v>
      </c>
      <c r="AA150" s="53">
        <f t="shared" si="24"/>
        <v>78.35</v>
      </c>
      <c r="AB150" s="53">
        <f t="shared" si="25"/>
        <v>382.20000000000005</v>
      </c>
      <c r="AC150" s="53">
        <f t="shared" si="24"/>
        <v>470.11</v>
      </c>
    </row>
    <row r="151" spans="1:29" ht="18.75" customHeight="1">
      <c r="A151" s="4" t="s">
        <v>259</v>
      </c>
      <c r="B151" s="5" t="s">
        <v>64</v>
      </c>
      <c r="C151" s="22" t="s">
        <v>385</v>
      </c>
      <c r="D151" s="6" t="s">
        <v>66</v>
      </c>
      <c r="E151" s="9">
        <v>4</v>
      </c>
      <c r="F151" s="9">
        <f t="shared" si="21"/>
        <v>4</v>
      </c>
      <c r="G151" s="58"/>
      <c r="H151" s="10">
        <v>1</v>
      </c>
      <c r="I151" s="13"/>
      <c r="J151" s="23"/>
      <c r="K151" s="16">
        <v>0</v>
      </c>
      <c r="L151" s="15"/>
      <c r="M151" s="20"/>
      <c r="N151" s="46"/>
      <c r="O151" s="21"/>
      <c r="P151" s="12"/>
      <c r="Q151" s="17">
        <v>3</v>
      </c>
      <c r="R151" s="18"/>
      <c r="S151" s="19"/>
      <c r="T151" s="24"/>
      <c r="U151" s="14"/>
      <c r="V151" s="48"/>
      <c r="W151" s="11"/>
      <c r="X151" s="24"/>
      <c r="Y151" s="69">
        <f t="shared" si="22"/>
        <v>4</v>
      </c>
      <c r="Z151" s="53">
        <v>261.3</v>
      </c>
      <c r="AA151" s="53">
        <f t="shared" si="24"/>
        <v>321.4</v>
      </c>
      <c r="AB151" s="53">
        <f t="shared" si="25"/>
        <v>1045.2</v>
      </c>
      <c r="AC151" s="53">
        <f t="shared" si="24"/>
        <v>1285.6</v>
      </c>
    </row>
    <row r="152" spans="1:29" ht="15.75" customHeight="1">
      <c r="A152" s="4" t="s">
        <v>260</v>
      </c>
      <c r="B152" s="5" t="s">
        <v>452</v>
      </c>
      <c r="C152" s="22" t="s">
        <v>453</v>
      </c>
      <c r="D152" s="6" t="s">
        <v>68</v>
      </c>
      <c r="E152" s="9">
        <v>9</v>
      </c>
      <c r="F152" s="9">
        <f t="shared" si="21"/>
        <v>9</v>
      </c>
      <c r="G152" s="58">
        <v>1</v>
      </c>
      <c r="H152" s="10"/>
      <c r="I152" s="13"/>
      <c r="J152" s="23">
        <v>1</v>
      </c>
      <c r="K152" s="16">
        <v>0</v>
      </c>
      <c r="L152" s="15"/>
      <c r="M152" s="20"/>
      <c r="N152" s="46"/>
      <c r="O152" s="21"/>
      <c r="P152" s="12"/>
      <c r="Q152" s="17"/>
      <c r="R152" s="18"/>
      <c r="S152" s="19">
        <v>1</v>
      </c>
      <c r="T152" s="24"/>
      <c r="U152" s="14"/>
      <c r="V152" s="48"/>
      <c r="W152" s="11">
        <v>6</v>
      </c>
      <c r="X152" s="24"/>
      <c r="Y152" s="69">
        <f t="shared" si="22"/>
        <v>9</v>
      </c>
      <c r="Z152" s="53">
        <v>0.65</v>
      </c>
      <c r="AA152" s="53">
        <f t="shared" si="24"/>
        <v>0.8</v>
      </c>
      <c r="AB152" s="53">
        <f t="shared" si="25"/>
        <v>5.8500000000000005</v>
      </c>
      <c r="AC152" s="53">
        <f t="shared" si="24"/>
        <v>7.2</v>
      </c>
    </row>
    <row r="153" spans="1:29" ht="15.75" customHeight="1">
      <c r="A153" s="4" t="s">
        <v>261</v>
      </c>
      <c r="B153" s="5" t="s">
        <v>454</v>
      </c>
      <c r="C153" s="22" t="s">
        <v>386</v>
      </c>
      <c r="D153" s="6" t="s">
        <v>68</v>
      </c>
      <c r="E153" s="9">
        <v>124</v>
      </c>
      <c r="F153" s="9">
        <f t="shared" si="21"/>
        <v>124</v>
      </c>
      <c r="G153" s="58">
        <v>12</v>
      </c>
      <c r="H153" s="10">
        <v>2</v>
      </c>
      <c r="I153" s="13">
        <v>2</v>
      </c>
      <c r="J153" s="23"/>
      <c r="K153" s="16">
        <v>4</v>
      </c>
      <c r="L153" s="15">
        <v>5</v>
      </c>
      <c r="M153" s="20"/>
      <c r="N153" s="46">
        <v>10</v>
      </c>
      <c r="O153" s="21">
        <v>10</v>
      </c>
      <c r="P153" s="12">
        <v>10</v>
      </c>
      <c r="Q153" s="17">
        <v>10</v>
      </c>
      <c r="R153" s="18"/>
      <c r="S153" s="19"/>
      <c r="T153" s="24"/>
      <c r="U153" s="41">
        <v>50</v>
      </c>
      <c r="V153" s="48">
        <v>5</v>
      </c>
      <c r="W153" s="11">
        <v>4</v>
      </c>
      <c r="X153" s="24"/>
      <c r="Y153" s="69">
        <f t="shared" si="22"/>
        <v>124</v>
      </c>
      <c r="Z153" s="53">
        <v>3.25</v>
      </c>
      <c r="AA153" s="53">
        <f t="shared" si="24"/>
        <v>4</v>
      </c>
      <c r="AB153" s="53">
        <f t="shared" si="25"/>
        <v>403</v>
      </c>
      <c r="AC153" s="53">
        <f t="shared" si="24"/>
        <v>495.69</v>
      </c>
    </row>
    <row r="154" spans="1:29" ht="16.5" customHeight="1" thickBot="1">
      <c r="A154" s="4" t="s">
        <v>262</v>
      </c>
      <c r="B154" s="5" t="s">
        <v>455</v>
      </c>
      <c r="C154" s="22" t="s">
        <v>387</v>
      </c>
      <c r="D154" s="6" t="s">
        <v>68</v>
      </c>
      <c r="E154" s="9">
        <v>19</v>
      </c>
      <c r="F154" s="9">
        <f t="shared" si="21"/>
        <v>19</v>
      </c>
      <c r="G154" s="58">
        <v>6</v>
      </c>
      <c r="H154" s="10"/>
      <c r="I154" s="13"/>
      <c r="J154" s="23"/>
      <c r="K154" s="16">
        <v>0</v>
      </c>
      <c r="L154" s="15"/>
      <c r="M154" s="20"/>
      <c r="N154" s="46">
        <v>10</v>
      </c>
      <c r="O154" s="21"/>
      <c r="P154" s="12"/>
      <c r="Q154" s="17"/>
      <c r="R154" s="18"/>
      <c r="S154" s="19">
        <v>2</v>
      </c>
      <c r="T154" s="24">
        <v>1</v>
      </c>
      <c r="U154" s="14"/>
      <c r="V154" s="48"/>
      <c r="W154" s="11"/>
      <c r="X154" s="24"/>
      <c r="Y154" s="69">
        <f t="shared" si="22"/>
        <v>19</v>
      </c>
      <c r="Z154" s="53">
        <v>6.76</v>
      </c>
      <c r="AA154" s="53">
        <f t="shared" si="24"/>
        <v>8.31</v>
      </c>
      <c r="AB154" s="53">
        <f t="shared" si="25"/>
        <v>128.44</v>
      </c>
      <c r="AC154" s="53">
        <f t="shared" si="24"/>
        <v>157.98</v>
      </c>
    </row>
    <row r="155" spans="2:29" ht="13.5" thickBot="1">
      <c r="B155" s="1"/>
      <c r="Z155" s="53">
        <f>SUM(Z2:Z154)</f>
        <v>1698.0839999999987</v>
      </c>
      <c r="AA155" s="53">
        <f>SUM(AA2:AA154)</f>
        <v>2088.799999999999</v>
      </c>
      <c r="AB155" s="59">
        <f>SUM(AB2:AB154)</f>
        <v>31390.240000000005</v>
      </c>
      <c r="AC155" s="53">
        <f>SUM(AC2:AC154)</f>
        <v>38610.07</v>
      </c>
    </row>
    <row r="157" spans="26:29" ht="63.75">
      <c r="Z157" s="65" t="s">
        <v>474</v>
      </c>
      <c r="AA157" s="90">
        <f>AB155-AB157</f>
        <v>544.239999999998</v>
      </c>
      <c r="AB157" s="66">
        <f>AB155-AB144-AB90-AB58</f>
        <v>30846.000000000007</v>
      </c>
      <c r="AC157" s="67" t="s">
        <v>477</v>
      </c>
    </row>
    <row r="158" ht="12.75">
      <c r="AB158" s="64" t="s">
        <v>472</v>
      </c>
    </row>
    <row r="159" spans="28:29" ht="12.75">
      <c r="AB159" s="66">
        <f>AB157*1.174</f>
        <v>36213.204000000005</v>
      </c>
      <c r="AC159" s="66" t="s">
        <v>478</v>
      </c>
    </row>
    <row r="161" ht="12.75">
      <c r="AB161" s="53">
        <v>36213.2</v>
      </c>
    </row>
    <row r="162" spans="28:29" ht="12.75">
      <c r="AB162" s="53">
        <v>544.24</v>
      </c>
      <c r="AC162" s="66" t="s">
        <v>479</v>
      </c>
    </row>
    <row r="163" spans="27:30" ht="12.75">
      <c r="AA163" s="53" t="s">
        <v>473</v>
      </c>
      <c r="AB163" s="66">
        <f>AB162+AB161</f>
        <v>36757.439999999995</v>
      </c>
      <c r="AC163" s="66" t="s">
        <v>475</v>
      </c>
      <c r="AD163" s="53">
        <f>AB163*1.23</f>
        <v>45211.65119999999</v>
      </c>
    </row>
    <row r="165" spans="28:29" ht="12.75">
      <c r="AB165" s="66">
        <f>AB163*1.23</f>
        <v>45211.65119999999</v>
      </c>
      <c r="AC165" s="53" t="s">
        <v>476</v>
      </c>
    </row>
  </sheetData>
  <sheetProtection selectLockedCells="1" selectUnlockedCells="1"/>
  <printOptions/>
  <pageMargins left="0.35433070866141736" right="0.1968503937007874" top="0.35433070866141736" bottom="0.31496062992125984" header="0.5118110236220472" footer="0.5118110236220472"/>
  <pageSetup fitToHeight="2" fitToWidth="1" horizontalDpi="600" verticalDpi="600" orientation="portrait" paperSize="8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defaultGridColor="0" zoomScalePageLayoutView="0" colorId="8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57421875" style="70" customWidth="1"/>
    <col min="2" max="2" width="51.140625" style="71" customWidth="1"/>
    <col min="3" max="3" width="10.421875" style="71" customWidth="1"/>
    <col min="4" max="4" width="7.00390625" style="71" customWidth="1"/>
    <col min="5" max="5" width="5.7109375" style="56" customWidth="1"/>
    <col min="6" max="7" width="9.8515625" style="72" bestFit="1" customWidth="1"/>
    <col min="8" max="8" width="15.7109375" style="72" bestFit="1" customWidth="1"/>
    <col min="9" max="9" width="15.421875" style="72" bestFit="1" customWidth="1"/>
    <col min="10" max="10" width="11.140625" style="70" bestFit="1" customWidth="1"/>
    <col min="11" max="11" width="9.140625" style="70" customWidth="1"/>
    <col min="12" max="16384" width="9.140625" style="70" customWidth="1"/>
  </cols>
  <sheetData>
    <row r="1" ht="12.75">
      <c r="B1" s="71" t="s">
        <v>487</v>
      </c>
    </row>
    <row r="2" spans="1:10" s="71" customFormat="1" ht="25.5">
      <c r="A2" s="74" t="s">
        <v>0</v>
      </c>
      <c r="B2" s="75" t="s">
        <v>486</v>
      </c>
      <c r="C2" s="89" t="s">
        <v>485</v>
      </c>
      <c r="D2" s="74" t="s">
        <v>65</v>
      </c>
      <c r="E2" s="74" t="s">
        <v>480</v>
      </c>
      <c r="F2" s="74" t="s">
        <v>267</v>
      </c>
      <c r="G2" s="74" t="s">
        <v>268</v>
      </c>
      <c r="H2" s="74" t="s">
        <v>484</v>
      </c>
      <c r="I2" s="74" t="s">
        <v>481</v>
      </c>
      <c r="J2" s="76"/>
    </row>
    <row r="3" spans="1:10" ht="15.75" customHeight="1">
      <c r="A3" s="77" t="s">
        <v>110</v>
      </c>
      <c r="B3" s="78" t="s">
        <v>1</v>
      </c>
      <c r="C3" s="79" t="s">
        <v>275</v>
      </c>
      <c r="D3" s="80" t="s">
        <v>66</v>
      </c>
      <c r="E3" s="81">
        <v>16</v>
      </c>
      <c r="F3" s="82"/>
      <c r="G3" s="73"/>
      <c r="H3" s="73">
        <f>E3*F3</f>
        <v>0</v>
      </c>
      <c r="I3" s="73">
        <f>E3*G3</f>
        <v>0</v>
      </c>
      <c r="J3" s="83"/>
    </row>
    <row r="4" spans="1:10" ht="17.25" customHeight="1">
      <c r="A4" s="77" t="s">
        <v>111</v>
      </c>
      <c r="B4" s="78" t="s">
        <v>72</v>
      </c>
      <c r="C4" s="79" t="s">
        <v>276</v>
      </c>
      <c r="D4" s="80" t="s">
        <v>66</v>
      </c>
      <c r="E4" s="81">
        <v>82</v>
      </c>
      <c r="F4" s="82"/>
      <c r="G4" s="73"/>
      <c r="H4" s="73">
        <f aca="true" t="shared" si="0" ref="H4:H67">E4*F4</f>
        <v>0</v>
      </c>
      <c r="I4" s="73">
        <f aca="true" t="shared" si="1" ref="I4:I67">E4*G4</f>
        <v>0</v>
      </c>
      <c r="J4" s="83"/>
    </row>
    <row r="5" spans="1:10" ht="18.75" customHeight="1">
      <c r="A5" s="77" t="s">
        <v>112</v>
      </c>
      <c r="B5" s="78" t="s">
        <v>71</v>
      </c>
      <c r="C5" s="79" t="s">
        <v>277</v>
      </c>
      <c r="D5" s="80" t="s">
        <v>66</v>
      </c>
      <c r="E5" s="81">
        <v>127</v>
      </c>
      <c r="F5" s="82"/>
      <c r="G5" s="73"/>
      <c r="H5" s="73">
        <f t="shared" si="0"/>
        <v>0</v>
      </c>
      <c r="I5" s="73">
        <f t="shared" si="1"/>
        <v>0</v>
      </c>
      <c r="J5" s="83"/>
    </row>
    <row r="6" spans="1:10" ht="18" customHeight="1">
      <c r="A6" s="77" t="s">
        <v>113</v>
      </c>
      <c r="B6" s="78" t="s">
        <v>73</v>
      </c>
      <c r="C6" s="79" t="s">
        <v>278</v>
      </c>
      <c r="D6" s="80" t="s">
        <v>66</v>
      </c>
      <c r="E6" s="81">
        <v>174</v>
      </c>
      <c r="F6" s="82"/>
      <c r="G6" s="73"/>
      <c r="H6" s="73">
        <f t="shared" si="0"/>
        <v>0</v>
      </c>
      <c r="I6" s="73">
        <f t="shared" si="1"/>
        <v>0</v>
      </c>
      <c r="J6" s="83"/>
    </row>
    <row r="7" spans="1:10" ht="18" customHeight="1">
      <c r="A7" s="77" t="s">
        <v>114</v>
      </c>
      <c r="B7" s="78" t="s">
        <v>86</v>
      </c>
      <c r="C7" s="79" t="s">
        <v>279</v>
      </c>
      <c r="D7" s="80" t="s">
        <v>66</v>
      </c>
      <c r="E7" s="81">
        <v>104</v>
      </c>
      <c r="F7" s="82"/>
      <c r="G7" s="73"/>
      <c r="H7" s="73">
        <f t="shared" si="0"/>
        <v>0</v>
      </c>
      <c r="I7" s="73">
        <f t="shared" si="1"/>
        <v>0</v>
      </c>
      <c r="J7" s="83"/>
    </row>
    <row r="8" spans="1:10" ht="18" customHeight="1">
      <c r="A8" s="77" t="s">
        <v>115</v>
      </c>
      <c r="B8" s="78" t="s">
        <v>2</v>
      </c>
      <c r="C8" s="79" t="s">
        <v>280</v>
      </c>
      <c r="D8" s="80" t="s">
        <v>66</v>
      </c>
      <c r="E8" s="81">
        <v>11</v>
      </c>
      <c r="F8" s="82"/>
      <c r="G8" s="73"/>
      <c r="H8" s="73">
        <f t="shared" si="0"/>
        <v>0</v>
      </c>
      <c r="I8" s="73">
        <f t="shared" si="1"/>
        <v>0</v>
      </c>
      <c r="J8" s="83"/>
    </row>
    <row r="9" spans="1:10" ht="15.75" customHeight="1">
      <c r="A9" s="77" t="s">
        <v>116</v>
      </c>
      <c r="B9" s="78" t="s">
        <v>3</v>
      </c>
      <c r="C9" s="79" t="s">
        <v>281</v>
      </c>
      <c r="D9" s="80" t="s">
        <v>67</v>
      </c>
      <c r="E9" s="81">
        <v>1</v>
      </c>
      <c r="F9" s="82"/>
      <c r="G9" s="73"/>
      <c r="H9" s="73">
        <f t="shared" si="0"/>
        <v>0</v>
      </c>
      <c r="I9" s="73">
        <f t="shared" si="1"/>
        <v>0</v>
      </c>
      <c r="J9" s="83"/>
    </row>
    <row r="10" spans="1:10" ht="24.75" customHeight="1">
      <c r="A10" s="77" t="s">
        <v>117</v>
      </c>
      <c r="B10" s="78" t="s">
        <v>4</v>
      </c>
      <c r="C10" s="79">
        <v>92966</v>
      </c>
      <c r="D10" s="80" t="s">
        <v>67</v>
      </c>
      <c r="E10" s="81">
        <v>2</v>
      </c>
      <c r="F10" s="82"/>
      <c r="G10" s="73"/>
      <c r="H10" s="73">
        <f t="shared" si="0"/>
        <v>0</v>
      </c>
      <c r="I10" s="73">
        <f t="shared" si="1"/>
        <v>0</v>
      </c>
      <c r="J10" s="83"/>
    </row>
    <row r="11" spans="1:10" ht="16.5" customHeight="1">
      <c r="A11" s="77" t="s">
        <v>118</v>
      </c>
      <c r="B11" s="78" t="s">
        <v>5</v>
      </c>
      <c r="C11" s="79" t="s">
        <v>282</v>
      </c>
      <c r="D11" s="80" t="s">
        <v>67</v>
      </c>
      <c r="E11" s="81">
        <v>12</v>
      </c>
      <c r="F11" s="82"/>
      <c r="G11" s="73"/>
      <c r="H11" s="73">
        <f t="shared" si="0"/>
        <v>0</v>
      </c>
      <c r="I11" s="73">
        <f t="shared" si="1"/>
        <v>0</v>
      </c>
      <c r="J11" s="83"/>
    </row>
    <row r="12" spans="1:10" ht="14.25" customHeight="1">
      <c r="A12" s="77" t="s">
        <v>119</v>
      </c>
      <c r="B12" s="78" t="s">
        <v>6</v>
      </c>
      <c r="C12" s="79" t="s">
        <v>283</v>
      </c>
      <c r="D12" s="80" t="s">
        <v>67</v>
      </c>
      <c r="E12" s="81">
        <v>1</v>
      </c>
      <c r="F12" s="82"/>
      <c r="G12" s="73"/>
      <c r="H12" s="73">
        <f t="shared" si="0"/>
        <v>0</v>
      </c>
      <c r="I12" s="73">
        <f t="shared" si="1"/>
        <v>0</v>
      </c>
      <c r="J12" s="83"/>
    </row>
    <row r="13" spans="1:10" ht="20.25" customHeight="1">
      <c r="A13" s="77" t="s">
        <v>120</v>
      </c>
      <c r="B13" s="78" t="s">
        <v>7</v>
      </c>
      <c r="C13" s="79" t="s">
        <v>284</v>
      </c>
      <c r="D13" s="80" t="s">
        <v>67</v>
      </c>
      <c r="E13" s="81">
        <v>20</v>
      </c>
      <c r="F13" s="82"/>
      <c r="G13" s="73"/>
      <c r="H13" s="73">
        <f t="shared" si="0"/>
        <v>0</v>
      </c>
      <c r="I13" s="73">
        <f t="shared" si="1"/>
        <v>0</v>
      </c>
      <c r="J13" s="83"/>
    </row>
    <row r="14" spans="1:10" ht="18" customHeight="1">
      <c r="A14" s="77" t="s">
        <v>121</v>
      </c>
      <c r="B14" s="78" t="s">
        <v>76</v>
      </c>
      <c r="C14" s="79" t="s">
        <v>286</v>
      </c>
      <c r="D14" s="80" t="s">
        <v>67</v>
      </c>
      <c r="E14" s="81">
        <v>16</v>
      </c>
      <c r="F14" s="82"/>
      <c r="G14" s="73"/>
      <c r="H14" s="73">
        <f t="shared" si="0"/>
        <v>0</v>
      </c>
      <c r="I14" s="73">
        <f t="shared" si="1"/>
        <v>0</v>
      </c>
      <c r="J14" s="83"/>
    </row>
    <row r="15" spans="1:10" ht="18" customHeight="1">
      <c r="A15" s="77" t="s">
        <v>122</v>
      </c>
      <c r="B15" s="78" t="s">
        <v>8</v>
      </c>
      <c r="C15" s="79" t="s">
        <v>285</v>
      </c>
      <c r="D15" s="80" t="s">
        <v>67</v>
      </c>
      <c r="E15" s="81">
        <v>6</v>
      </c>
      <c r="F15" s="82"/>
      <c r="G15" s="73"/>
      <c r="H15" s="73">
        <f t="shared" si="0"/>
        <v>0</v>
      </c>
      <c r="I15" s="73">
        <f t="shared" si="1"/>
        <v>0</v>
      </c>
      <c r="J15" s="83"/>
    </row>
    <row r="16" spans="1:10" ht="17.25" customHeight="1">
      <c r="A16" s="77" t="s">
        <v>123</v>
      </c>
      <c r="B16" s="78" t="s">
        <v>9</v>
      </c>
      <c r="C16" s="79" t="s">
        <v>287</v>
      </c>
      <c r="D16" s="80" t="s">
        <v>66</v>
      </c>
      <c r="E16" s="81">
        <v>1</v>
      </c>
      <c r="F16" s="82"/>
      <c r="G16" s="73"/>
      <c r="H16" s="73">
        <f t="shared" si="0"/>
        <v>0</v>
      </c>
      <c r="I16" s="73">
        <f t="shared" si="1"/>
        <v>0</v>
      </c>
      <c r="J16" s="83"/>
    </row>
    <row r="17" spans="1:10" ht="18" customHeight="1">
      <c r="A17" s="77" t="s">
        <v>124</v>
      </c>
      <c r="B17" s="78" t="s">
        <v>74</v>
      </c>
      <c r="C17" s="79" t="s">
        <v>288</v>
      </c>
      <c r="D17" s="80" t="s">
        <v>66</v>
      </c>
      <c r="E17" s="81">
        <v>8</v>
      </c>
      <c r="F17" s="82"/>
      <c r="G17" s="73"/>
      <c r="H17" s="73">
        <f t="shared" si="0"/>
        <v>0</v>
      </c>
      <c r="I17" s="73">
        <f t="shared" si="1"/>
        <v>0</v>
      </c>
      <c r="J17" s="83"/>
    </row>
    <row r="18" spans="1:10" ht="17.25" customHeight="1">
      <c r="A18" s="77" t="s">
        <v>125</v>
      </c>
      <c r="B18" s="78" t="s">
        <v>75</v>
      </c>
      <c r="C18" s="79" t="s">
        <v>289</v>
      </c>
      <c r="D18" s="80" t="s">
        <v>68</v>
      </c>
      <c r="E18" s="81">
        <v>3</v>
      </c>
      <c r="F18" s="82"/>
      <c r="G18" s="73"/>
      <c r="H18" s="73">
        <f t="shared" si="0"/>
        <v>0</v>
      </c>
      <c r="I18" s="73">
        <f t="shared" si="1"/>
        <v>0</v>
      </c>
      <c r="J18" s="83"/>
    </row>
    <row r="19" spans="1:10" ht="15.75" customHeight="1">
      <c r="A19" s="77" t="s">
        <v>126</v>
      </c>
      <c r="B19" s="78" t="s">
        <v>77</v>
      </c>
      <c r="C19" s="79" t="s">
        <v>290</v>
      </c>
      <c r="D19" s="80" t="s">
        <v>68</v>
      </c>
      <c r="E19" s="81">
        <v>9</v>
      </c>
      <c r="F19" s="82"/>
      <c r="G19" s="73"/>
      <c r="H19" s="73">
        <f t="shared" si="0"/>
        <v>0</v>
      </c>
      <c r="I19" s="73">
        <f t="shared" si="1"/>
        <v>0</v>
      </c>
      <c r="J19" s="83"/>
    </row>
    <row r="20" spans="1:10" ht="17.25" customHeight="1">
      <c r="A20" s="77" t="s">
        <v>127</v>
      </c>
      <c r="B20" s="78" t="s">
        <v>78</v>
      </c>
      <c r="C20" s="79" t="s">
        <v>291</v>
      </c>
      <c r="D20" s="80" t="s">
        <v>68</v>
      </c>
      <c r="E20" s="81">
        <v>2</v>
      </c>
      <c r="F20" s="82"/>
      <c r="G20" s="73"/>
      <c r="H20" s="73">
        <f t="shared" si="0"/>
        <v>0</v>
      </c>
      <c r="I20" s="73">
        <f t="shared" si="1"/>
        <v>0</v>
      </c>
      <c r="J20" s="83"/>
    </row>
    <row r="21" spans="1:10" ht="18.75" customHeight="1">
      <c r="A21" s="77" t="s">
        <v>128</v>
      </c>
      <c r="B21" s="78" t="s">
        <v>80</v>
      </c>
      <c r="C21" s="79" t="s">
        <v>292</v>
      </c>
      <c r="D21" s="80" t="s">
        <v>66</v>
      </c>
      <c r="E21" s="81">
        <v>24</v>
      </c>
      <c r="F21" s="82"/>
      <c r="G21" s="73"/>
      <c r="H21" s="73">
        <f t="shared" si="0"/>
        <v>0</v>
      </c>
      <c r="I21" s="73">
        <f t="shared" si="1"/>
        <v>0</v>
      </c>
      <c r="J21" s="83"/>
    </row>
    <row r="22" spans="1:10" ht="16.5" customHeight="1">
      <c r="A22" s="77" t="s">
        <v>129</v>
      </c>
      <c r="B22" s="78" t="s">
        <v>81</v>
      </c>
      <c r="C22" s="79" t="s">
        <v>293</v>
      </c>
      <c r="D22" s="80" t="s">
        <v>66</v>
      </c>
      <c r="E22" s="81">
        <v>42</v>
      </c>
      <c r="F22" s="82"/>
      <c r="G22" s="73"/>
      <c r="H22" s="73">
        <f t="shared" si="0"/>
        <v>0</v>
      </c>
      <c r="I22" s="73">
        <f t="shared" si="1"/>
        <v>0</v>
      </c>
      <c r="J22" s="83"/>
    </row>
    <row r="23" spans="1:10" ht="17.25" customHeight="1">
      <c r="A23" s="77" t="s">
        <v>130</v>
      </c>
      <c r="B23" s="78" t="s">
        <v>79</v>
      </c>
      <c r="C23" s="79" t="s">
        <v>294</v>
      </c>
      <c r="D23" s="80" t="s">
        <v>66</v>
      </c>
      <c r="E23" s="81">
        <v>6</v>
      </c>
      <c r="F23" s="82"/>
      <c r="G23" s="73"/>
      <c r="H23" s="73">
        <f t="shared" si="0"/>
        <v>0</v>
      </c>
      <c r="I23" s="73">
        <f t="shared" si="1"/>
        <v>0</v>
      </c>
      <c r="J23" s="83"/>
    </row>
    <row r="24" spans="1:10" ht="12.75">
      <c r="A24" s="77" t="s">
        <v>131</v>
      </c>
      <c r="B24" s="78" t="s">
        <v>263</v>
      </c>
      <c r="C24" s="79" t="s">
        <v>295</v>
      </c>
      <c r="D24" s="80" t="s">
        <v>66</v>
      </c>
      <c r="E24" s="81">
        <v>7</v>
      </c>
      <c r="F24" s="82"/>
      <c r="G24" s="73"/>
      <c r="H24" s="73">
        <f t="shared" si="0"/>
        <v>0</v>
      </c>
      <c r="I24" s="73">
        <f t="shared" si="1"/>
        <v>0</v>
      </c>
      <c r="J24" s="83"/>
    </row>
    <row r="25" spans="1:10" ht="12.75">
      <c r="A25" s="77" t="s">
        <v>132</v>
      </c>
      <c r="B25" s="78" t="s">
        <v>82</v>
      </c>
      <c r="C25" s="79">
        <v>1140</v>
      </c>
      <c r="D25" s="80" t="s">
        <v>66</v>
      </c>
      <c r="E25" s="81">
        <v>6</v>
      </c>
      <c r="F25" s="82"/>
      <c r="G25" s="73"/>
      <c r="H25" s="73">
        <f t="shared" si="0"/>
        <v>0</v>
      </c>
      <c r="I25" s="73">
        <f t="shared" si="1"/>
        <v>0</v>
      </c>
      <c r="J25" s="83"/>
    </row>
    <row r="26" spans="1:10" ht="16.5" customHeight="1">
      <c r="A26" s="77" t="s">
        <v>133</v>
      </c>
      <c r="B26" s="78" t="s">
        <v>264</v>
      </c>
      <c r="C26" s="79" t="s">
        <v>296</v>
      </c>
      <c r="D26" s="80" t="s">
        <v>66</v>
      </c>
      <c r="E26" s="81">
        <v>20</v>
      </c>
      <c r="F26" s="82"/>
      <c r="G26" s="73"/>
      <c r="H26" s="73">
        <f t="shared" si="0"/>
        <v>0</v>
      </c>
      <c r="I26" s="73">
        <f t="shared" si="1"/>
        <v>0</v>
      </c>
      <c r="J26" s="83"/>
    </row>
    <row r="27" spans="1:10" ht="12.75">
      <c r="A27" s="77" t="s">
        <v>134</v>
      </c>
      <c r="B27" s="78" t="s">
        <v>265</v>
      </c>
      <c r="C27" s="79">
        <v>971</v>
      </c>
      <c r="D27" s="80" t="s">
        <v>66</v>
      </c>
      <c r="E27" s="81">
        <v>2</v>
      </c>
      <c r="F27" s="82"/>
      <c r="G27" s="73"/>
      <c r="H27" s="73">
        <f t="shared" si="0"/>
        <v>0</v>
      </c>
      <c r="I27" s="73">
        <f t="shared" si="1"/>
        <v>0</v>
      </c>
      <c r="J27" s="83"/>
    </row>
    <row r="28" spans="1:10" ht="16.5" customHeight="1">
      <c r="A28" s="77" t="s">
        <v>135</v>
      </c>
      <c r="B28" s="78" t="s">
        <v>266</v>
      </c>
      <c r="C28" s="79">
        <v>22300</v>
      </c>
      <c r="D28" s="80" t="s">
        <v>66</v>
      </c>
      <c r="E28" s="81">
        <v>3</v>
      </c>
      <c r="F28" s="82"/>
      <c r="G28" s="73"/>
      <c r="H28" s="73">
        <f t="shared" si="0"/>
        <v>0</v>
      </c>
      <c r="I28" s="73">
        <f t="shared" si="1"/>
        <v>0</v>
      </c>
      <c r="J28" s="83"/>
    </row>
    <row r="29" spans="1:10" ht="15.75" customHeight="1">
      <c r="A29" s="77" t="s">
        <v>136</v>
      </c>
      <c r="B29" s="78" t="s">
        <v>10</v>
      </c>
      <c r="C29" s="79" t="s">
        <v>297</v>
      </c>
      <c r="D29" s="80" t="s">
        <v>66</v>
      </c>
      <c r="E29" s="81">
        <v>4</v>
      </c>
      <c r="F29" s="82"/>
      <c r="G29" s="73"/>
      <c r="H29" s="73">
        <f t="shared" si="0"/>
        <v>0</v>
      </c>
      <c r="I29" s="73">
        <f t="shared" si="1"/>
        <v>0</v>
      </c>
      <c r="J29" s="83"/>
    </row>
    <row r="30" spans="1:10" ht="18" customHeight="1">
      <c r="A30" s="77" t="s">
        <v>137</v>
      </c>
      <c r="B30" s="78" t="s">
        <v>89</v>
      </c>
      <c r="C30" s="79" t="s">
        <v>298</v>
      </c>
      <c r="D30" s="80" t="s">
        <v>66</v>
      </c>
      <c r="E30" s="81">
        <v>50</v>
      </c>
      <c r="F30" s="82"/>
      <c r="G30" s="73"/>
      <c r="H30" s="73">
        <f t="shared" si="0"/>
        <v>0</v>
      </c>
      <c r="I30" s="73">
        <f t="shared" si="1"/>
        <v>0</v>
      </c>
      <c r="J30" s="83"/>
    </row>
    <row r="31" spans="1:10" ht="19.5" customHeight="1">
      <c r="A31" s="77" t="s">
        <v>138</v>
      </c>
      <c r="B31" s="78" t="s">
        <v>90</v>
      </c>
      <c r="C31" s="79" t="s">
        <v>299</v>
      </c>
      <c r="D31" s="80" t="s">
        <v>66</v>
      </c>
      <c r="E31" s="81">
        <v>50</v>
      </c>
      <c r="F31" s="82"/>
      <c r="G31" s="73"/>
      <c r="H31" s="73">
        <f t="shared" si="0"/>
        <v>0</v>
      </c>
      <c r="I31" s="73">
        <f t="shared" si="1"/>
        <v>0</v>
      </c>
      <c r="J31" s="83"/>
    </row>
    <row r="32" spans="1:10" ht="19.5" customHeight="1">
      <c r="A32" s="77" t="s">
        <v>139</v>
      </c>
      <c r="B32" s="78" t="s">
        <v>11</v>
      </c>
      <c r="C32" s="79">
        <v>6442</v>
      </c>
      <c r="D32" s="80" t="s">
        <v>66</v>
      </c>
      <c r="E32" s="81">
        <v>8</v>
      </c>
      <c r="F32" s="82"/>
      <c r="G32" s="73"/>
      <c r="H32" s="73">
        <f t="shared" si="0"/>
        <v>0</v>
      </c>
      <c r="I32" s="73">
        <f t="shared" si="1"/>
        <v>0</v>
      </c>
      <c r="J32" s="83"/>
    </row>
    <row r="33" spans="1:10" ht="18.75" customHeight="1">
      <c r="A33" s="77" t="s">
        <v>140</v>
      </c>
      <c r="B33" s="78" t="s">
        <v>91</v>
      </c>
      <c r="C33" s="79">
        <v>199568</v>
      </c>
      <c r="D33" s="80" t="s">
        <v>66</v>
      </c>
      <c r="E33" s="81">
        <v>5</v>
      </c>
      <c r="F33" s="82"/>
      <c r="G33" s="73"/>
      <c r="H33" s="73">
        <f t="shared" si="0"/>
        <v>0</v>
      </c>
      <c r="I33" s="73">
        <f t="shared" si="1"/>
        <v>0</v>
      </c>
      <c r="J33" s="83"/>
    </row>
    <row r="34" spans="1:10" ht="17.25" customHeight="1">
      <c r="A34" s="77" t="s">
        <v>141</v>
      </c>
      <c r="B34" s="78" t="s">
        <v>92</v>
      </c>
      <c r="C34" s="79">
        <v>56438</v>
      </c>
      <c r="D34" s="80" t="s">
        <v>66</v>
      </c>
      <c r="E34" s="81">
        <v>32</v>
      </c>
      <c r="F34" s="82"/>
      <c r="G34" s="73"/>
      <c r="H34" s="73">
        <f t="shared" si="0"/>
        <v>0</v>
      </c>
      <c r="I34" s="73">
        <f t="shared" si="1"/>
        <v>0</v>
      </c>
      <c r="J34" s="83"/>
    </row>
    <row r="35" spans="1:10" ht="17.25" customHeight="1">
      <c r="A35" s="77" t="s">
        <v>142</v>
      </c>
      <c r="B35" s="78" t="s">
        <v>93</v>
      </c>
      <c r="C35" s="79">
        <v>249435</v>
      </c>
      <c r="D35" s="80" t="s">
        <v>66</v>
      </c>
      <c r="E35" s="81">
        <v>6</v>
      </c>
      <c r="F35" s="82"/>
      <c r="G35" s="73"/>
      <c r="H35" s="73">
        <f t="shared" si="0"/>
        <v>0</v>
      </c>
      <c r="I35" s="73">
        <f t="shared" si="1"/>
        <v>0</v>
      </c>
      <c r="J35" s="83"/>
    </row>
    <row r="36" spans="1:10" ht="18.75" customHeight="1">
      <c r="A36" s="77" t="s">
        <v>143</v>
      </c>
      <c r="B36" s="78" t="s">
        <v>12</v>
      </c>
      <c r="C36" s="79" t="s">
        <v>300</v>
      </c>
      <c r="D36" s="80" t="s">
        <v>66</v>
      </c>
      <c r="E36" s="81">
        <v>22</v>
      </c>
      <c r="F36" s="82"/>
      <c r="G36" s="73"/>
      <c r="H36" s="73">
        <f t="shared" si="0"/>
        <v>0</v>
      </c>
      <c r="I36" s="73">
        <f t="shared" si="1"/>
        <v>0</v>
      </c>
      <c r="J36" s="83"/>
    </row>
    <row r="37" spans="1:10" ht="18" customHeight="1">
      <c r="A37" s="77" t="s">
        <v>144</v>
      </c>
      <c r="B37" s="78" t="s">
        <v>13</v>
      </c>
      <c r="C37" s="79" t="s">
        <v>301</v>
      </c>
      <c r="D37" s="80" t="s">
        <v>66</v>
      </c>
      <c r="E37" s="81">
        <v>22</v>
      </c>
      <c r="F37" s="82"/>
      <c r="G37" s="73"/>
      <c r="H37" s="73">
        <f t="shared" si="0"/>
        <v>0</v>
      </c>
      <c r="I37" s="73">
        <f t="shared" si="1"/>
        <v>0</v>
      </c>
      <c r="J37" s="83"/>
    </row>
    <row r="38" spans="1:10" ht="18" customHeight="1">
      <c r="A38" s="77" t="s">
        <v>145</v>
      </c>
      <c r="B38" s="78" t="s">
        <v>14</v>
      </c>
      <c r="C38" s="79" t="s">
        <v>302</v>
      </c>
      <c r="D38" s="80" t="s">
        <v>66</v>
      </c>
      <c r="E38" s="81">
        <v>22</v>
      </c>
      <c r="F38" s="82"/>
      <c r="G38" s="73"/>
      <c r="H38" s="73">
        <f t="shared" si="0"/>
        <v>0</v>
      </c>
      <c r="I38" s="73">
        <f t="shared" si="1"/>
        <v>0</v>
      </c>
      <c r="J38" s="83"/>
    </row>
    <row r="39" spans="1:10" ht="18.75" customHeight="1">
      <c r="A39" s="77" t="s">
        <v>146</v>
      </c>
      <c r="B39" s="78" t="s">
        <v>15</v>
      </c>
      <c r="C39" s="79" t="s">
        <v>303</v>
      </c>
      <c r="D39" s="80" t="s">
        <v>66</v>
      </c>
      <c r="E39" s="81">
        <v>22</v>
      </c>
      <c r="F39" s="82"/>
      <c r="G39" s="73"/>
      <c r="H39" s="73">
        <f t="shared" si="0"/>
        <v>0</v>
      </c>
      <c r="I39" s="73">
        <f t="shared" si="1"/>
        <v>0</v>
      </c>
      <c r="J39" s="83"/>
    </row>
    <row r="40" spans="1:10" ht="19.5" customHeight="1">
      <c r="A40" s="77" t="s">
        <v>147</v>
      </c>
      <c r="B40" s="78" t="s">
        <v>16</v>
      </c>
      <c r="C40" s="79" t="s">
        <v>304</v>
      </c>
      <c r="D40" s="80" t="s">
        <v>66</v>
      </c>
      <c r="E40" s="81">
        <v>21</v>
      </c>
      <c r="F40" s="82"/>
      <c r="G40" s="73"/>
      <c r="H40" s="73">
        <f t="shared" si="0"/>
        <v>0</v>
      </c>
      <c r="I40" s="73">
        <f t="shared" si="1"/>
        <v>0</v>
      </c>
      <c r="J40" s="83"/>
    </row>
    <row r="41" spans="1:10" ht="18" customHeight="1">
      <c r="A41" s="77" t="s">
        <v>148</v>
      </c>
      <c r="B41" s="78" t="s">
        <v>17</v>
      </c>
      <c r="C41" s="79" t="s">
        <v>305</v>
      </c>
      <c r="D41" s="80" t="s">
        <v>66</v>
      </c>
      <c r="E41" s="81">
        <v>19</v>
      </c>
      <c r="F41" s="82"/>
      <c r="G41" s="73"/>
      <c r="H41" s="73">
        <f t="shared" si="0"/>
        <v>0</v>
      </c>
      <c r="I41" s="73">
        <f t="shared" si="1"/>
        <v>0</v>
      </c>
      <c r="J41" s="83"/>
    </row>
    <row r="42" spans="1:10" ht="17.25" customHeight="1">
      <c r="A42" s="77" t="s">
        <v>149</v>
      </c>
      <c r="B42" s="78" t="s">
        <v>94</v>
      </c>
      <c r="C42" s="79" t="s">
        <v>306</v>
      </c>
      <c r="D42" s="80" t="s">
        <v>66</v>
      </c>
      <c r="E42" s="81">
        <v>15</v>
      </c>
      <c r="F42" s="82"/>
      <c r="G42" s="73"/>
      <c r="H42" s="73">
        <f t="shared" si="0"/>
        <v>0</v>
      </c>
      <c r="I42" s="73">
        <f t="shared" si="1"/>
        <v>0</v>
      </c>
      <c r="J42" s="83"/>
    </row>
    <row r="43" spans="1:10" ht="15.75" customHeight="1">
      <c r="A43" s="77" t="s">
        <v>150</v>
      </c>
      <c r="B43" s="78" t="s">
        <v>18</v>
      </c>
      <c r="C43" s="79" t="s">
        <v>307</v>
      </c>
      <c r="D43" s="80" t="s">
        <v>66</v>
      </c>
      <c r="E43" s="81">
        <v>100</v>
      </c>
      <c r="F43" s="82"/>
      <c r="G43" s="73"/>
      <c r="H43" s="73">
        <f t="shared" si="0"/>
        <v>0</v>
      </c>
      <c r="I43" s="73">
        <f t="shared" si="1"/>
        <v>0</v>
      </c>
      <c r="J43" s="83"/>
    </row>
    <row r="44" spans="1:10" ht="15.75" customHeight="1">
      <c r="A44" s="77" t="s">
        <v>151</v>
      </c>
      <c r="B44" s="78" t="s">
        <v>393</v>
      </c>
      <c r="C44" s="79" t="s">
        <v>394</v>
      </c>
      <c r="D44" s="80" t="s">
        <v>68</v>
      </c>
      <c r="E44" s="81">
        <v>79</v>
      </c>
      <c r="F44" s="82"/>
      <c r="G44" s="73"/>
      <c r="H44" s="73">
        <f t="shared" si="0"/>
        <v>0</v>
      </c>
      <c r="I44" s="73">
        <f t="shared" si="1"/>
        <v>0</v>
      </c>
      <c r="J44" s="83"/>
    </row>
    <row r="45" spans="1:10" ht="18" customHeight="1">
      <c r="A45" s="77" t="s">
        <v>152</v>
      </c>
      <c r="B45" s="78" t="s">
        <v>19</v>
      </c>
      <c r="C45" s="79" t="s">
        <v>308</v>
      </c>
      <c r="D45" s="80" t="s">
        <v>68</v>
      </c>
      <c r="E45" s="81">
        <v>207</v>
      </c>
      <c r="F45" s="82"/>
      <c r="G45" s="73"/>
      <c r="H45" s="73">
        <f t="shared" si="0"/>
        <v>0</v>
      </c>
      <c r="I45" s="73">
        <f t="shared" si="1"/>
        <v>0</v>
      </c>
      <c r="J45" s="83"/>
    </row>
    <row r="46" spans="1:10" ht="17.25" customHeight="1">
      <c r="A46" s="77" t="s">
        <v>153</v>
      </c>
      <c r="B46" s="78" t="s">
        <v>20</v>
      </c>
      <c r="C46" s="79" t="s">
        <v>309</v>
      </c>
      <c r="D46" s="80" t="s">
        <v>68</v>
      </c>
      <c r="E46" s="81">
        <v>30</v>
      </c>
      <c r="F46" s="82"/>
      <c r="G46" s="73"/>
      <c r="H46" s="73">
        <f t="shared" si="0"/>
        <v>0</v>
      </c>
      <c r="I46" s="73">
        <f t="shared" si="1"/>
        <v>0</v>
      </c>
      <c r="J46" s="83"/>
    </row>
    <row r="47" spans="1:10" ht="17.25" customHeight="1">
      <c r="A47" s="77" t="s">
        <v>154</v>
      </c>
      <c r="B47" s="78" t="s">
        <v>395</v>
      </c>
      <c r="C47" s="79" t="s">
        <v>396</v>
      </c>
      <c r="D47" s="80" t="s">
        <v>66</v>
      </c>
      <c r="E47" s="81">
        <v>170</v>
      </c>
      <c r="F47" s="82"/>
      <c r="G47" s="73"/>
      <c r="H47" s="73">
        <f t="shared" si="0"/>
        <v>0</v>
      </c>
      <c r="I47" s="73">
        <f t="shared" si="1"/>
        <v>0</v>
      </c>
      <c r="J47" s="83"/>
    </row>
    <row r="48" spans="1:10" ht="17.25" customHeight="1">
      <c r="A48" s="77" t="s">
        <v>155</v>
      </c>
      <c r="B48" s="78" t="s">
        <v>21</v>
      </c>
      <c r="C48" s="79" t="s">
        <v>310</v>
      </c>
      <c r="D48" s="80" t="s">
        <v>68</v>
      </c>
      <c r="E48" s="81">
        <v>6</v>
      </c>
      <c r="F48" s="82"/>
      <c r="G48" s="73"/>
      <c r="H48" s="73">
        <f t="shared" si="0"/>
        <v>0</v>
      </c>
      <c r="I48" s="73">
        <f t="shared" si="1"/>
        <v>0</v>
      </c>
      <c r="J48" s="83"/>
    </row>
    <row r="49" spans="1:10" ht="20.25" customHeight="1">
      <c r="A49" s="77" t="s">
        <v>156</v>
      </c>
      <c r="B49" s="78" t="s">
        <v>22</v>
      </c>
      <c r="C49" s="79" t="s">
        <v>311</v>
      </c>
      <c r="D49" s="80" t="s">
        <v>68</v>
      </c>
      <c r="E49" s="81">
        <v>4</v>
      </c>
      <c r="F49" s="82"/>
      <c r="G49" s="73"/>
      <c r="H49" s="73">
        <f t="shared" si="0"/>
        <v>0</v>
      </c>
      <c r="I49" s="73">
        <f t="shared" si="1"/>
        <v>0</v>
      </c>
      <c r="J49" s="83"/>
    </row>
    <row r="50" spans="1:10" ht="18" customHeight="1">
      <c r="A50" s="77" t="s">
        <v>157</v>
      </c>
      <c r="B50" s="78" t="s">
        <v>23</v>
      </c>
      <c r="C50" s="79" t="s">
        <v>312</v>
      </c>
      <c r="D50" s="80" t="s">
        <v>66</v>
      </c>
      <c r="E50" s="81">
        <v>60</v>
      </c>
      <c r="F50" s="82"/>
      <c r="G50" s="73"/>
      <c r="H50" s="73">
        <f t="shared" si="0"/>
        <v>0</v>
      </c>
      <c r="I50" s="73">
        <f t="shared" si="1"/>
        <v>0</v>
      </c>
      <c r="J50" s="83"/>
    </row>
    <row r="51" spans="1:10" ht="18" customHeight="1">
      <c r="A51" s="77" t="s">
        <v>158</v>
      </c>
      <c r="B51" s="78" t="s">
        <v>24</v>
      </c>
      <c r="C51" s="79" t="s">
        <v>313</v>
      </c>
      <c r="D51" s="80" t="s">
        <v>66</v>
      </c>
      <c r="E51" s="81">
        <v>60</v>
      </c>
      <c r="F51" s="82"/>
      <c r="G51" s="73"/>
      <c r="H51" s="73">
        <f t="shared" si="0"/>
        <v>0</v>
      </c>
      <c r="I51" s="73">
        <f t="shared" si="1"/>
        <v>0</v>
      </c>
      <c r="J51" s="83"/>
    </row>
    <row r="52" spans="1:10" ht="18" customHeight="1">
      <c r="A52" s="77" t="s">
        <v>159</v>
      </c>
      <c r="B52" s="78" t="s">
        <v>25</v>
      </c>
      <c r="C52" s="79" t="s">
        <v>314</v>
      </c>
      <c r="D52" s="80" t="s">
        <v>66</v>
      </c>
      <c r="E52" s="81">
        <v>60</v>
      </c>
      <c r="F52" s="82"/>
      <c r="G52" s="73"/>
      <c r="H52" s="73">
        <f t="shared" si="0"/>
        <v>0</v>
      </c>
      <c r="I52" s="73">
        <f t="shared" si="1"/>
        <v>0</v>
      </c>
      <c r="J52" s="83"/>
    </row>
    <row r="53" spans="1:10" ht="17.25" customHeight="1">
      <c r="A53" s="77" t="s">
        <v>160</v>
      </c>
      <c r="B53" s="78" t="s">
        <v>26</v>
      </c>
      <c r="C53" s="79" t="s">
        <v>315</v>
      </c>
      <c r="D53" s="80" t="s">
        <v>66</v>
      </c>
      <c r="E53" s="81">
        <v>70</v>
      </c>
      <c r="F53" s="82"/>
      <c r="G53" s="73"/>
      <c r="H53" s="73">
        <f t="shared" si="0"/>
        <v>0</v>
      </c>
      <c r="I53" s="73">
        <f t="shared" si="1"/>
        <v>0</v>
      </c>
      <c r="J53" s="83"/>
    </row>
    <row r="54" spans="1:10" ht="17.25" customHeight="1">
      <c r="A54" s="77" t="s">
        <v>161</v>
      </c>
      <c r="B54" s="78" t="s">
        <v>27</v>
      </c>
      <c r="C54" s="79" t="s">
        <v>316</v>
      </c>
      <c r="D54" s="80" t="s">
        <v>66</v>
      </c>
      <c r="E54" s="81">
        <v>70</v>
      </c>
      <c r="F54" s="82"/>
      <c r="G54" s="73"/>
      <c r="H54" s="73">
        <f t="shared" si="0"/>
        <v>0</v>
      </c>
      <c r="I54" s="73">
        <f t="shared" si="1"/>
        <v>0</v>
      </c>
      <c r="J54" s="83"/>
    </row>
    <row r="55" spans="1:10" ht="17.25" customHeight="1">
      <c r="A55" s="77" t="s">
        <v>162</v>
      </c>
      <c r="B55" s="78" t="s">
        <v>28</v>
      </c>
      <c r="C55" s="79" t="s">
        <v>317</v>
      </c>
      <c r="D55" s="80" t="s">
        <v>66</v>
      </c>
      <c r="E55" s="81">
        <v>70</v>
      </c>
      <c r="F55" s="82"/>
      <c r="G55" s="73"/>
      <c r="H55" s="73">
        <f t="shared" si="0"/>
        <v>0</v>
      </c>
      <c r="I55" s="73">
        <f t="shared" si="1"/>
        <v>0</v>
      </c>
      <c r="J55" s="83"/>
    </row>
    <row r="56" spans="1:10" ht="19.5" customHeight="1">
      <c r="A56" s="77" t="s">
        <v>163</v>
      </c>
      <c r="B56" s="78" t="s">
        <v>28</v>
      </c>
      <c r="C56" s="79" t="s">
        <v>317</v>
      </c>
      <c r="D56" s="80" t="s">
        <v>66</v>
      </c>
      <c r="E56" s="81">
        <v>20</v>
      </c>
      <c r="F56" s="82"/>
      <c r="G56" s="73"/>
      <c r="H56" s="73">
        <f t="shared" si="0"/>
        <v>0</v>
      </c>
      <c r="I56" s="73">
        <f t="shared" si="1"/>
        <v>0</v>
      </c>
      <c r="J56" s="83"/>
    </row>
    <row r="57" spans="1:10" ht="17.25" customHeight="1">
      <c r="A57" s="77" t="s">
        <v>164</v>
      </c>
      <c r="B57" s="78" t="s">
        <v>29</v>
      </c>
      <c r="C57" s="79" t="s">
        <v>318</v>
      </c>
      <c r="D57" s="80" t="s">
        <v>66</v>
      </c>
      <c r="E57" s="81">
        <v>65</v>
      </c>
      <c r="F57" s="82"/>
      <c r="G57" s="73"/>
      <c r="H57" s="73">
        <f t="shared" si="0"/>
        <v>0</v>
      </c>
      <c r="I57" s="73">
        <f t="shared" si="1"/>
        <v>0</v>
      </c>
      <c r="J57" s="83"/>
    </row>
    <row r="58" spans="1:10" ht="18.75" customHeight="1">
      <c r="A58" s="77" t="s">
        <v>165</v>
      </c>
      <c r="B58" s="78" t="s">
        <v>30</v>
      </c>
      <c r="C58" s="79" t="s">
        <v>319</v>
      </c>
      <c r="D58" s="80" t="s">
        <v>66</v>
      </c>
      <c r="E58" s="81">
        <v>65</v>
      </c>
      <c r="F58" s="82"/>
      <c r="G58" s="73"/>
      <c r="H58" s="73">
        <f t="shared" si="0"/>
        <v>0</v>
      </c>
      <c r="I58" s="73">
        <f t="shared" si="1"/>
        <v>0</v>
      </c>
      <c r="J58" s="83"/>
    </row>
    <row r="59" spans="1:10" ht="12.75">
      <c r="A59" s="77" t="s">
        <v>166</v>
      </c>
      <c r="B59" s="78" t="s">
        <v>470</v>
      </c>
      <c r="C59" s="76"/>
      <c r="D59" s="80" t="s">
        <v>66</v>
      </c>
      <c r="E59" s="81">
        <v>20</v>
      </c>
      <c r="F59" s="73"/>
      <c r="G59" s="73"/>
      <c r="H59" s="73">
        <f t="shared" si="0"/>
        <v>0</v>
      </c>
      <c r="I59" s="73">
        <f t="shared" si="1"/>
        <v>0</v>
      </c>
      <c r="J59" s="83"/>
    </row>
    <row r="60" spans="1:10" ht="17.25" customHeight="1">
      <c r="A60" s="77" t="s">
        <v>167</v>
      </c>
      <c r="B60" s="78" t="s">
        <v>397</v>
      </c>
      <c r="C60" s="79" t="s">
        <v>320</v>
      </c>
      <c r="D60" s="80" t="s">
        <v>66</v>
      </c>
      <c r="E60" s="81">
        <v>51</v>
      </c>
      <c r="F60" s="82"/>
      <c r="G60" s="73"/>
      <c r="H60" s="73">
        <f t="shared" si="0"/>
        <v>0</v>
      </c>
      <c r="I60" s="73">
        <f t="shared" si="1"/>
        <v>0</v>
      </c>
      <c r="J60" s="83"/>
    </row>
    <row r="61" spans="1:10" ht="15.75" customHeight="1">
      <c r="A61" s="77" t="s">
        <v>168</v>
      </c>
      <c r="B61" s="78" t="s">
        <v>398</v>
      </c>
      <c r="C61" s="79" t="s">
        <v>321</v>
      </c>
      <c r="D61" s="80" t="s">
        <v>66</v>
      </c>
      <c r="E61" s="81">
        <v>1</v>
      </c>
      <c r="F61" s="82"/>
      <c r="G61" s="73"/>
      <c r="H61" s="73">
        <f t="shared" si="0"/>
        <v>0</v>
      </c>
      <c r="I61" s="73">
        <f t="shared" si="1"/>
        <v>0</v>
      </c>
      <c r="J61" s="83"/>
    </row>
    <row r="62" spans="1:10" ht="21.75" customHeight="1">
      <c r="A62" s="77" t="s">
        <v>169</v>
      </c>
      <c r="B62" s="78" t="s">
        <v>95</v>
      </c>
      <c r="C62" s="79" t="s">
        <v>399</v>
      </c>
      <c r="D62" s="80" t="s">
        <v>66</v>
      </c>
      <c r="E62" s="81">
        <v>61</v>
      </c>
      <c r="F62" s="82"/>
      <c r="G62" s="73"/>
      <c r="H62" s="73">
        <f t="shared" si="0"/>
        <v>0</v>
      </c>
      <c r="I62" s="73">
        <f t="shared" si="1"/>
        <v>0</v>
      </c>
      <c r="J62" s="83"/>
    </row>
    <row r="63" spans="1:10" ht="19.5" customHeight="1">
      <c r="A63" s="77" t="s">
        <v>170</v>
      </c>
      <c r="B63" s="78" t="s">
        <v>96</v>
      </c>
      <c r="C63" s="79">
        <v>132726</v>
      </c>
      <c r="D63" s="80" t="s">
        <v>66</v>
      </c>
      <c r="E63" s="81">
        <v>11</v>
      </c>
      <c r="F63" s="82"/>
      <c r="G63" s="73"/>
      <c r="H63" s="73">
        <f t="shared" si="0"/>
        <v>0</v>
      </c>
      <c r="I63" s="73">
        <f t="shared" si="1"/>
        <v>0</v>
      </c>
      <c r="J63" s="83"/>
    </row>
    <row r="64" spans="1:10" ht="18.75" customHeight="1">
      <c r="A64" s="77" t="s">
        <v>171</v>
      </c>
      <c r="B64" s="78" t="s">
        <v>31</v>
      </c>
      <c r="C64" s="79" t="s">
        <v>322</v>
      </c>
      <c r="D64" s="80" t="s">
        <v>66</v>
      </c>
      <c r="E64" s="81">
        <v>13</v>
      </c>
      <c r="F64" s="82"/>
      <c r="G64" s="73"/>
      <c r="H64" s="73">
        <f t="shared" si="0"/>
        <v>0</v>
      </c>
      <c r="I64" s="73">
        <f t="shared" si="1"/>
        <v>0</v>
      </c>
      <c r="J64" s="83"/>
    </row>
    <row r="65" spans="1:10" ht="18.75" customHeight="1">
      <c r="A65" s="77" t="s">
        <v>172</v>
      </c>
      <c r="B65" s="78" t="s">
        <v>70</v>
      </c>
      <c r="C65" s="79" t="s">
        <v>323</v>
      </c>
      <c r="D65" s="80" t="s">
        <v>66</v>
      </c>
      <c r="E65" s="81">
        <v>197</v>
      </c>
      <c r="F65" s="82"/>
      <c r="G65" s="73"/>
      <c r="H65" s="73">
        <f t="shared" si="0"/>
        <v>0</v>
      </c>
      <c r="I65" s="73">
        <f t="shared" si="1"/>
        <v>0</v>
      </c>
      <c r="J65" s="83"/>
    </row>
    <row r="66" spans="1:10" ht="18.75" customHeight="1">
      <c r="A66" s="77" t="s">
        <v>173</v>
      </c>
      <c r="B66" s="78" t="s">
        <v>400</v>
      </c>
      <c r="C66" s="79" t="s">
        <v>401</v>
      </c>
      <c r="D66" s="80" t="s">
        <v>66</v>
      </c>
      <c r="E66" s="81">
        <v>114</v>
      </c>
      <c r="F66" s="82"/>
      <c r="G66" s="73"/>
      <c r="H66" s="73">
        <f t="shared" si="0"/>
        <v>0</v>
      </c>
      <c r="I66" s="73">
        <f t="shared" si="1"/>
        <v>0</v>
      </c>
      <c r="J66" s="83"/>
    </row>
    <row r="67" spans="1:10" ht="21.75" customHeight="1">
      <c r="A67" s="77" t="s">
        <v>174</v>
      </c>
      <c r="B67" s="78" t="s">
        <v>402</v>
      </c>
      <c r="C67" s="79">
        <v>7132</v>
      </c>
      <c r="D67" s="80" t="s">
        <v>66</v>
      </c>
      <c r="E67" s="81">
        <v>14</v>
      </c>
      <c r="F67" s="82"/>
      <c r="G67" s="73"/>
      <c r="H67" s="73">
        <f t="shared" si="0"/>
        <v>0</v>
      </c>
      <c r="I67" s="73">
        <f t="shared" si="1"/>
        <v>0</v>
      </c>
      <c r="J67" s="83"/>
    </row>
    <row r="68" spans="1:10" ht="21.75" customHeight="1">
      <c r="A68" s="77" t="s">
        <v>175</v>
      </c>
      <c r="B68" s="78" t="s">
        <v>403</v>
      </c>
      <c r="C68" s="79" t="s">
        <v>404</v>
      </c>
      <c r="D68" s="80" t="s">
        <v>66</v>
      </c>
      <c r="E68" s="81">
        <v>9</v>
      </c>
      <c r="F68" s="82"/>
      <c r="G68" s="73"/>
      <c r="H68" s="73">
        <f aca="true" t="shared" si="2" ref="H68:H131">E68*F68</f>
        <v>0</v>
      </c>
      <c r="I68" s="73">
        <f aca="true" t="shared" si="3" ref="I68:I131">E68*G68</f>
        <v>0</v>
      </c>
      <c r="J68" s="83"/>
    </row>
    <row r="69" spans="1:10" ht="18.75" customHeight="1">
      <c r="A69" s="77" t="s">
        <v>176</v>
      </c>
      <c r="B69" s="78" t="s">
        <v>87</v>
      </c>
      <c r="C69" s="79" t="s">
        <v>324</v>
      </c>
      <c r="D69" s="80" t="s">
        <v>66</v>
      </c>
      <c r="E69" s="81">
        <v>32</v>
      </c>
      <c r="F69" s="82"/>
      <c r="G69" s="73"/>
      <c r="H69" s="73">
        <f t="shared" si="2"/>
        <v>0</v>
      </c>
      <c r="I69" s="73">
        <f t="shared" si="3"/>
        <v>0</v>
      </c>
      <c r="J69" s="83"/>
    </row>
    <row r="70" spans="1:10" ht="20.25" customHeight="1">
      <c r="A70" s="77" t="s">
        <v>177</v>
      </c>
      <c r="B70" s="78" t="s">
        <v>88</v>
      </c>
      <c r="C70" s="79" t="s">
        <v>325</v>
      </c>
      <c r="D70" s="80" t="s">
        <v>66</v>
      </c>
      <c r="E70" s="81">
        <v>19</v>
      </c>
      <c r="F70" s="82"/>
      <c r="G70" s="73"/>
      <c r="H70" s="73">
        <f t="shared" si="2"/>
        <v>0</v>
      </c>
      <c r="I70" s="73">
        <f t="shared" si="3"/>
        <v>0</v>
      </c>
      <c r="J70" s="83"/>
    </row>
    <row r="71" spans="1:10" ht="20.25" customHeight="1">
      <c r="A71" s="77" t="s">
        <v>178</v>
      </c>
      <c r="B71" s="78" t="s">
        <v>405</v>
      </c>
      <c r="C71" s="79" t="s">
        <v>326</v>
      </c>
      <c r="D71" s="80" t="s">
        <v>66</v>
      </c>
      <c r="E71" s="81">
        <v>21</v>
      </c>
      <c r="F71" s="82"/>
      <c r="G71" s="73"/>
      <c r="H71" s="73">
        <f t="shared" si="2"/>
        <v>0</v>
      </c>
      <c r="I71" s="73">
        <f t="shared" si="3"/>
        <v>0</v>
      </c>
      <c r="J71" s="83"/>
    </row>
    <row r="72" spans="1:10" ht="18.75" customHeight="1">
      <c r="A72" s="77" t="s">
        <v>179</v>
      </c>
      <c r="B72" s="78" t="s">
        <v>406</v>
      </c>
      <c r="C72" s="79" t="s">
        <v>327</v>
      </c>
      <c r="D72" s="80" t="s">
        <v>66</v>
      </c>
      <c r="E72" s="81">
        <v>43</v>
      </c>
      <c r="F72" s="82"/>
      <c r="G72" s="73"/>
      <c r="H72" s="73">
        <f t="shared" si="2"/>
        <v>0</v>
      </c>
      <c r="I72" s="73">
        <f t="shared" si="3"/>
        <v>0</v>
      </c>
      <c r="J72" s="83"/>
    </row>
    <row r="73" spans="1:10" ht="18" customHeight="1">
      <c r="A73" s="77" t="s">
        <v>180</v>
      </c>
      <c r="B73" s="78" t="s">
        <v>97</v>
      </c>
      <c r="C73" s="79" t="s">
        <v>328</v>
      </c>
      <c r="D73" s="80" t="s">
        <v>66</v>
      </c>
      <c r="E73" s="81">
        <v>5</v>
      </c>
      <c r="F73" s="82"/>
      <c r="G73" s="73"/>
      <c r="H73" s="73">
        <f t="shared" si="2"/>
        <v>0</v>
      </c>
      <c r="I73" s="73">
        <f t="shared" si="3"/>
        <v>0</v>
      </c>
      <c r="J73" s="83"/>
    </row>
    <row r="74" spans="1:10" ht="27" customHeight="1">
      <c r="A74" s="77" t="s">
        <v>181</v>
      </c>
      <c r="B74" s="78" t="s">
        <v>407</v>
      </c>
      <c r="C74" s="79" t="s">
        <v>408</v>
      </c>
      <c r="D74" s="80" t="s">
        <v>66</v>
      </c>
      <c r="E74" s="81">
        <v>4</v>
      </c>
      <c r="F74" s="82"/>
      <c r="G74" s="73"/>
      <c r="H74" s="73">
        <f t="shared" si="2"/>
        <v>0</v>
      </c>
      <c r="I74" s="73">
        <f t="shared" si="3"/>
        <v>0</v>
      </c>
      <c r="J74" s="83"/>
    </row>
    <row r="75" spans="1:10" ht="19.5" customHeight="1">
      <c r="A75" s="77" t="s">
        <v>182</v>
      </c>
      <c r="B75" s="78" t="s">
        <v>409</v>
      </c>
      <c r="C75" s="79" t="s">
        <v>329</v>
      </c>
      <c r="D75" s="80" t="s">
        <v>66</v>
      </c>
      <c r="E75" s="81">
        <v>9</v>
      </c>
      <c r="F75" s="82"/>
      <c r="G75" s="73"/>
      <c r="H75" s="73">
        <f t="shared" si="2"/>
        <v>0</v>
      </c>
      <c r="I75" s="73">
        <f t="shared" si="3"/>
        <v>0</v>
      </c>
      <c r="J75" s="83"/>
    </row>
    <row r="76" spans="1:10" ht="17.25" customHeight="1">
      <c r="A76" s="77" t="s">
        <v>183</v>
      </c>
      <c r="B76" s="78" t="s">
        <v>410</v>
      </c>
      <c r="C76" s="79" t="s">
        <v>330</v>
      </c>
      <c r="D76" s="80" t="s">
        <v>68</v>
      </c>
      <c r="E76" s="81">
        <v>49</v>
      </c>
      <c r="F76" s="82"/>
      <c r="G76" s="73"/>
      <c r="H76" s="73">
        <f t="shared" si="2"/>
        <v>0</v>
      </c>
      <c r="I76" s="73">
        <f t="shared" si="3"/>
        <v>0</v>
      </c>
      <c r="J76" s="83"/>
    </row>
    <row r="77" spans="1:10" ht="20.25" customHeight="1">
      <c r="A77" s="77" t="s">
        <v>184</v>
      </c>
      <c r="B77" s="78" t="s">
        <v>411</v>
      </c>
      <c r="C77" s="79" t="s">
        <v>331</v>
      </c>
      <c r="D77" s="80" t="s">
        <v>68</v>
      </c>
      <c r="E77" s="81">
        <v>2</v>
      </c>
      <c r="F77" s="82"/>
      <c r="G77" s="73"/>
      <c r="H77" s="73">
        <f t="shared" si="2"/>
        <v>0</v>
      </c>
      <c r="I77" s="73">
        <f t="shared" si="3"/>
        <v>0</v>
      </c>
      <c r="J77" s="83"/>
    </row>
    <row r="78" spans="1:10" ht="16.5" customHeight="1">
      <c r="A78" s="77" t="s">
        <v>185</v>
      </c>
      <c r="B78" s="78" t="s">
        <v>98</v>
      </c>
      <c r="C78" s="79" t="s">
        <v>332</v>
      </c>
      <c r="D78" s="80" t="s">
        <v>68</v>
      </c>
      <c r="E78" s="81">
        <v>10</v>
      </c>
      <c r="F78" s="82"/>
      <c r="G78" s="73"/>
      <c r="H78" s="73">
        <f t="shared" si="2"/>
        <v>0</v>
      </c>
      <c r="I78" s="73">
        <f t="shared" si="3"/>
        <v>0</v>
      </c>
      <c r="J78" s="83"/>
    </row>
    <row r="79" spans="1:10" ht="21.75" customHeight="1">
      <c r="A79" s="77" t="s">
        <v>186</v>
      </c>
      <c r="B79" s="78" t="s">
        <v>412</v>
      </c>
      <c r="C79" s="79" t="s">
        <v>333</v>
      </c>
      <c r="D79" s="80" t="s">
        <v>68</v>
      </c>
      <c r="E79" s="81">
        <v>95</v>
      </c>
      <c r="F79" s="82"/>
      <c r="G79" s="73"/>
      <c r="H79" s="73">
        <f t="shared" si="2"/>
        <v>0</v>
      </c>
      <c r="I79" s="73">
        <f t="shared" si="3"/>
        <v>0</v>
      </c>
      <c r="J79" s="83"/>
    </row>
    <row r="80" spans="1:10" ht="21.75" customHeight="1">
      <c r="A80" s="77" t="s">
        <v>187</v>
      </c>
      <c r="B80" s="78" t="s">
        <v>99</v>
      </c>
      <c r="C80" s="79" t="s">
        <v>334</v>
      </c>
      <c r="D80" s="80" t="s">
        <v>68</v>
      </c>
      <c r="E80" s="81">
        <v>30</v>
      </c>
      <c r="F80" s="82"/>
      <c r="G80" s="73"/>
      <c r="H80" s="73">
        <f t="shared" si="2"/>
        <v>0</v>
      </c>
      <c r="I80" s="73">
        <f t="shared" si="3"/>
        <v>0</v>
      </c>
      <c r="J80" s="83"/>
    </row>
    <row r="81" spans="1:10" ht="27" customHeight="1">
      <c r="A81" s="77" t="s">
        <v>188</v>
      </c>
      <c r="B81" s="78" t="s">
        <v>32</v>
      </c>
      <c r="C81" s="79" t="s">
        <v>335</v>
      </c>
      <c r="D81" s="80" t="s">
        <v>68</v>
      </c>
      <c r="E81" s="81">
        <v>5</v>
      </c>
      <c r="F81" s="82"/>
      <c r="G81" s="73"/>
      <c r="H81" s="73">
        <f t="shared" si="2"/>
        <v>0</v>
      </c>
      <c r="I81" s="73">
        <f t="shared" si="3"/>
        <v>0</v>
      </c>
      <c r="J81" s="83"/>
    </row>
    <row r="82" spans="1:10" ht="24" customHeight="1">
      <c r="A82" s="77" t="s">
        <v>189</v>
      </c>
      <c r="B82" s="78" t="s">
        <v>100</v>
      </c>
      <c r="C82" s="79" t="s">
        <v>336</v>
      </c>
      <c r="D82" s="80" t="s">
        <v>68</v>
      </c>
      <c r="E82" s="81">
        <v>5</v>
      </c>
      <c r="F82" s="82"/>
      <c r="G82" s="73"/>
      <c r="H82" s="73">
        <f t="shared" si="2"/>
        <v>0</v>
      </c>
      <c r="I82" s="73">
        <f t="shared" si="3"/>
        <v>0</v>
      </c>
      <c r="J82" s="83"/>
    </row>
    <row r="83" spans="1:10" ht="19.5" customHeight="1">
      <c r="A83" s="77" t="s">
        <v>190</v>
      </c>
      <c r="B83" s="78" t="s">
        <v>33</v>
      </c>
      <c r="C83" s="79" t="s">
        <v>337</v>
      </c>
      <c r="D83" s="80" t="s">
        <v>66</v>
      </c>
      <c r="E83" s="81">
        <v>40</v>
      </c>
      <c r="F83" s="82"/>
      <c r="G83" s="73"/>
      <c r="H83" s="73">
        <f t="shared" si="2"/>
        <v>0</v>
      </c>
      <c r="I83" s="73">
        <f t="shared" si="3"/>
        <v>0</v>
      </c>
      <c r="J83" s="83"/>
    </row>
    <row r="84" spans="1:10" ht="18" customHeight="1">
      <c r="A84" s="77" t="s">
        <v>191</v>
      </c>
      <c r="B84" s="78" t="s">
        <v>413</v>
      </c>
      <c r="C84" s="79" t="s">
        <v>414</v>
      </c>
      <c r="D84" s="80" t="s">
        <v>66</v>
      </c>
      <c r="E84" s="81">
        <v>41</v>
      </c>
      <c r="F84" s="82"/>
      <c r="G84" s="73"/>
      <c r="H84" s="73">
        <f t="shared" si="2"/>
        <v>0</v>
      </c>
      <c r="I84" s="73">
        <f t="shared" si="3"/>
        <v>0</v>
      </c>
      <c r="J84" s="83"/>
    </row>
    <row r="85" spans="1:10" ht="18.75" customHeight="1">
      <c r="A85" s="77" t="s">
        <v>192</v>
      </c>
      <c r="B85" s="78" t="s">
        <v>34</v>
      </c>
      <c r="C85" s="79" t="s">
        <v>338</v>
      </c>
      <c r="D85" s="80" t="s">
        <v>69</v>
      </c>
      <c r="E85" s="81">
        <v>1</v>
      </c>
      <c r="F85" s="82"/>
      <c r="G85" s="73"/>
      <c r="H85" s="73">
        <f t="shared" si="2"/>
        <v>0</v>
      </c>
      <c r="I85" s="73">
        <f t="shared" si="3"/>
        <v>0</v>
      </c>
      <c r="J85" s="83"/>
    </row>
    <row r="86" spans="1:10" ht="19.5" customHeight="1">
      <c r="A86" s="77" t="s">
        <v>193</v>
      </c>
      <c r="B86" s="78" t="s">
        <v>415</v>
      </c>
      <c r="C86" s="79" t="s">
        <v>416</v>
      </c>
      <c r="D86" s="80" t="s">
        <v>69</v>
      </c>
      <c r="E86" s="81">
        <v>5</v>
      </c>
      <c r="F86" s="82"/>
      <c r="G86" s="73"/>
      <c r="H86" s="73">
        <f t="shared" si="2"/>
        <v>0</v>
      </c>
      <c r="I86" s="73">
        <f t="shared" si="3"/>
        <v>0</v>
      </c>
      <c r="J86" s="83"/>
    </row>
    <row r="87" spans="1:10" ht="18.75" customHeight="1">
      <c r="A87" s="77" t="s">
        <v>194</v>
      </c>
      <c r="B87" s="78" t="s">
        <v>418</v>
      </c>
      <c r="C87" s="79" t="s">
        <v>417</v>
      </c>
      <c r="D87" s="80" t="s">
        <v>69</v>
      </c>
      <c r="E87" s="81">
        <v>6</v>
      </c>
      <c r="F87" s="82"/>
      <c r="G87" s="73"/>
      <c r="H87" s="73">
        <f t="shared" si="2"/>
        <v>0</v>
      </c>
      <c r="I87" s="73">
        <f t="shared" si="3"/>
        <v>0</v>
      </c>
      <c r="J87" s="83"/>
    </row>
    <row r="88" spans="1:10" ht="21.75" customHeight="1">
      <c r="A88" s="77" t="s">
        <v>195</v>
      </c>
      <c r="B88" s="78" t="s">
        <v>35</v>
      </c>
      <c r="C88" s="79" t="s">
        <v>419</v>
      </c>
      <c r="D88" s="80" t="s">
        <v>69</v>
      </c>
      <c r="E88" s="81">
        <v>15</v>
      </c>
      <c r="F88" s="82"/>
      <c r="G88" s="73"/>
      <c r="H88" s="73">
        <f t="shared" si="2"/>
        <v>0</v>
      </c>
      <c r="I88" s="73">
        <f t="shared" si="3"/>
        <v>0</v>
      </c>
      <c r="J88" s="83"/>
    </row>
    <row r="89" spans="1:10" ht="18" customHeight="1">
      <c r="A89" s="77" t="s">
        <v>196</v>
      </c>
      <c r="B89" s="78" t="s">
        <v>420</v>
      </c>
      <c r="C89" s="79" t="s">
        <v>339</v>
      </c>
      <c r="D89" s="80" t="s">
        <v>69</v>
      </c>
      <c r="E89" s="81">
        <v>47</v>
      </c>
      <c r="F89" s="82"/>
      <c r="G89" s="73"/>
      <c r="H89" s="73">
        <f t="shared" si="2"/>
        <v>0</v>
      </c>
      <c r="I89" s="73">
        <f t="shared" si="3"/>
        <v>0</v>
      </c>
      <c r="J89" s="83"/>
    </row>
    <row r="90" spans="1:10" ht="15.75" customHeight="1">
      <c r="A90" s="77" t="s">
        <v>197</v>
      </c>
      <c r="B90" s="78" t="s">
        <v>36</v>
      </c>
      <c r="C90" s="79" t="s">
        <v>340</v>
      </c>
      <c r="D90" s="80" t="s">
        <v>69</v>
      </c>
      <c r="E90" s="81">
        <v>7</v>
      </c>
      <c r="F90" s="82"/>
      <c r="G90" s="73"/>
      <c r="H90" s="73">
        <f t="shared" si="2"/>
        <v>0</v>
      </c>
      <c r="I90" s="73">
        <f t="shared" si="3"/>
        <v>0</v>
      </c>
      <c r="J90" s="83"/>
    </row>
    <row r="91" spans="1:10" ht="12.75">
      <c r="A91" s="77" t="s">
        <v>198</v>
      </c>
      <c r="B91" s="78" t="s">
        <v>467</v>
      </c>
      <c r="C91" s="79"/>
      <c r="D91" s="80" t="s">
        <v>66</v>
      </c>
      <c r="E91" s="81">
        <v>6</v>
      </c>
      <c r="F91" s="73"/>
      <c r="G91" s="73"/>
      <c r="H91" s="73">
        <f t="shared" si="2"/>
        <v>0</v>
      </c>
      <c r="I91" s="73">
        <f t="shared" si="3"/>
        <v>0</v>
      </c>
      <c r="J91" s="83"/>
    </row>
    <row r="92" spans="1:10" ht="19.5" customHeight="1">
      <c r="A92" s="77" t="s">
        <v>199</v>
      </c>
      <c r="B92" s="78" t="s">
        <v>422</v>
      </c>
      <c r="C92" s="79" t="s">
        <v>421</v>
      </c>
      <c r="D92" s="80">
        <v>445</v>
      </c>
      <c r="E92" s="81">
        <v>445</v>
      </c>
      <c r="F92" s="82"/>
      <c r="G92" s="73"/>
      <c r="H92" s="73">
        <f t="shared" si="2"/>
        <v>0</v>
      </c>
      <c r="I92" s="73">
        <f t="shared" si="3"/>
        <v>0</v>
      </c>
      <c r="J92" s="83"/>
    </row>
    <row r="93" spans="1:10" ht="18" customHeight="1">
      <c r="A93" s="77" t="s">
        <v>200</v>
      </c>
      <c r="B93" s="78" t="s">
        <v>423</v>
      </c>
      <c r="C93" s="79" t="s">
        <v>341</v>
      </c>
      <c r="D93" s="80" t="s">
        <v>68</v>
      </c>
      <c r="E93" s="81">
        <v>2</v>
      </c>
      <c r="F93" s="82"/>
      <c r="G93" s="73"/>
      <c r="H93" s="73">
        <f t="shared" si="2"/>
        <v>0</v>
      </c>
      <c r="I93" s="73">
        <f t="shared" si="3"/>
        <v>0</v>
      </c>
      <c r="J93" s="83"/>
    </row>
    <row r="94" spans="1:10" ht="17.25" customHeight="1">
      <c r="A94" s="77" t="s">
        <v>201</v>
      </c>
      <c r="B94" s="78" t="s">
        <v>424</v>
      </c>
      <c r="C94" s="79" t="s">
        <v>342</v>
      </c>
      <c r="D94" s="80" t="s">
        <v>68</v>
      </c>
      <c r="E94" s="81">
        <v>9</v>
      </c>
      <c r="F94" s="82"/>
      <c r="G94" s="73"/>
      <c r="H94" s="73">
        <f t="shared" si="2"/>
        <v>0</v>
      </c>
      <c r="I94" s="73">
        <f t="shared" si="3"/>
        <v>0</v>
      </c>
      <c r="J94" s="83"/>
    </row>
    <row r="95" spans="1:10" ht="16.5" customHeight="1">
      <c r="A95" s="77" t="s">
        <v>202</v>
      </c>
      <c r="B95" s="78" t="s">
        <v>469</v>
      </c>
      <c r="C95" s="79"/>
      <c r="D95" s="80" t="s">
        <v>68</v>
      </c>
      <c r="E95" s="81">
        <v>3</v>
      </c>
      <c r="F95" s="73"/>
      <c r="G95" s="73"/>
      <c r="H95" s="73">
        <f t="shared" si="2"/>
        <v>0</v>
      </c>
      <c r="I95" s="73">
        <f t="shared" si="3"/>
        <v>0</v>
      </c>
      <c r="J95" s="83"/>
    </row>
    <row r="96" spans="1:10" ht="15" customHeight="1">
      <c r="A96" s="77" t="s">
        <v>203</v>
      </c>
      <c r="B96" s="78" t="s">
        <v>37</v>
      </c>
      <c r="C96" s="79" t="s">
        <v>343</v>
      </c>
      <c r="D96" s="80" t="s">
        <v>68</v>
      </c>
      <c r="E96" s="81">
        <v>37</v>
      </c>
      <c r="F96" s="82"/>
      <c r="G96" s="73"/>
      <c r="H96" s="73">
        <f t="shared" si="2"/>
        <v>0</v>
      </c>
      <c r="I96" s="73">
        <f t="shared" si="3"/>
        <v>0</v>
      </c>
      <c r="J96" s="83"/>
    </row>
    <row r="97" spans="1:10" ht="16.5" customHeight="1">
      <c r="A97" s="77" t="s">
        <v>204</v>
      </c>
      <c r="B97" s="78" t="s">
        <v>38</v>
      </c>
      <c r="C97" s="79" t="s">
        <v>344</v>
      </c>
      <c r="D97" s="80" t="s">
        <v>66</v>
      </c>
      <c r="E97" s="81">
        <v>2</v>
      </c>
      <c r="F97" s="82"/>
      <c r="G97" s="73"/>
      <c r="H97" s="73">
        <f t="shared" si="2"/>
        <v>0</v>
      </c>
      <c r="I97" s="73">
        <f t="shared" si="3"/>
        <v>0</v>
      </c>
      <c r="J97" s="83"/>
    </row>
    <row r="98" spans="1:10" ht="15" customHeight="1">
      <c r="A98" s="77" t="s">
        <v>205</v>
      </c>
      <c r="B98" s="78" t="s">
        <v>39</v>
      </c>
      <c r="C98" s="79" t="s">
        <v>345</v>
      </c>
      <c r="D98" s="80" t="s">
        <v>68</v>
      </c>
      <c r="E98" s="81">
        <v>17</v>
      </c>
      <c r="F98" s="82"/>
      <c r="G98" s="73"/>
      <c r="H98" s="73">
        <f t="shared" si="2"/>
        <v>0</v>
      </c>
      <c r="I98" s="73">
        <f t="shared" si="3"/>
        <v>0</v>
      </c>
      <c r="J98" s="83"/>
    </row>
    <row r="99" spans="1:10" ht="19.5" customHeight="1">
      <c r="A99" s="77" t="s">
        <v>206</v>
      </c>
      <c r="B99" s="78" t="s">
        <v>40</v>
      </c>
      <c r="C99" s="79" t="s">
        <v>346</v>
      </c>
      <c r="D99" s="80" t="s">
        <v>66</v>
      </c>
      <c r="E99" s="81">
        <v>37</v>
      </c>
      <c r="F99" s="82"/>
      <c r="G99" s="73"/>
      <c r="H99" s="73">
        <f t="shared" si="2"/>
        <v>0</v>
      </c>
      <c r="I99" s="73">
        <f t="shared" si="3"/>
        <v>0</v>
      </c>
      <c r="J99" s="83"/>
    </row>
    <row r="100" spans="1:10" ht="19.5" customHeight="1">
      <c r="A100" s="77" t="s">
        <v>207</v>
      </c>
      <c r="B100" s="78" t="s">
        <v>425</v>
      </c>
      <c r="C100" s="79" t="s">
        <v>426</v>
      </c>
      <c r="D100" s="80" t="s">
        <v>68</v>
      </c>
      <c r="E100" s="81">
        <v>12</v>
      </c>
      <c r="F100" s="84"/>
      <c r="G100" s="73"/>
      <c r="H100" s="73">
        <f t="shared" si="2"/>
        <v>0</v>
      </c>
      <c r="I100" s="73">
        <f t="shared" si="3"/>
        <v>0</v>
      </c>
      <c r="J100" s="83"/>
    </row>
    <row r="101" spans="1:10" ht="19.5" customHeight="1">
      <c r="A101" s="77" t="s">
        <v>208</v>
      </c>
      <c r="B101" s="78" t="s">
        <v>427</v>
      </c>
      <c r="C101" s="79" t="s">
        <v>428</v>
      </c>
      <c r="D101" s="80" t="s">
        <v>68</v>
      </c>
      <c r="E101" s="81">
        <v>35</v>
      </c>
      <c r="F101" s="82"/>
      <c r="G101" s="73"/>
      <c r="H101" s="73">
        <f t="shared" si="2"/>
        <v>0</v>
      </c>
      <c r="I101" s="73">
        <f t="shared" si="3"/>
        <v>0</v>
      </c>
      <c r="J101" s="83"/>
    </row>
    <row r="102" spans="1:10" ht="21" customHeight="1">
      <c r="A102" s="77" t="s">
        <v>209</v>
      </c>
      <c r="B102" s="78" t="s">
        <v>41</v>
      </c>
      <c r="C102" s="79" t="s">
        <v>347</v>
      </c>
      <c r="D102" s="80" t="s">
        <v>68</v>
      </c>
      <c r="E102" s="81">
        <v>30</v>
      </c>
      <c r="F102" s="82"/>
      <c r="G102" s="73"/>
      <c r="H102" s="73">
        <f t="shared" si="2"/>
        <v>0</v>
      </c>
      <c r="I102" s="73">
        <f t="shared" si="3"/>
        <v>0</v>
      </c>
      <c r="J102" s="83"/>
    </row>
    <row r="103" spans="1:10" ht="24.75" customHeight="1">
      <c r="A103" s="77" t="s">
        <v>210</v>
      </c>
      <c r="B103" s="78" t="s">
        <v>42</v>
      </c>
      <c r="C103" s="79" t="s">
        <v>348</v>
      </c>
      <c r="D103" s="80" t="s">
        <v>68</v>
      </c>
      <c r="E103" s="81">
        <v>10</v>
      </c>
      <c r="F103" s="82"/>
      <c r="G103" s="73"/>
      <c r="H103" s="73">
        <f t="shared" si="2"/>
        <v>0</v>
      </c>
      <c r="I103" s="73">
        <f t="shared" si="3"/>
        <v>0</v>
      </c>
      <c r="J103" s="83"/>
    </row>
    <row r="104" spans="1:10" ht="21" customHeight="1">
      <c r="A104" s="77" t="s">
        <v>211</v>
      </c>
      <c r="B104" s="78" t="s">
        <v>101</v>
      </c>
      <c r="C104" s="79" t="s">
        <v>349</v>
      </c>
      <c r="D104" s="80" t="s">
        <v>66</v>
      </c>
      <c r="E104" s="81">
        <v>12</v>
      </c>
      <c r="F104" s="82"/>
      <c r="G104" s="73"/>
      <c r="H104" s="73">
        <f t="shared" si="2"/>
        <v>0</v>
      </c>
      <c r="I104" s="73">
        <f t="shared" si="3"/>
        <v>0</v>
      </c>
      <c r="J104" s="83"/>
    </row>
    <row r="105" spans="1:10" ht="12.75">
      <c r="A105" s="77" t="s">
        <v>212</v>
      </c>
      <c r="B105" s="78" t="s">
        <v>102</v>
      </c>
      <c r="C105" s="79" t="s">
        <v>350</v>
      </c>
      <c r="D105" s="80" t="s">
        <v>66</v>
      </c>
      <c r="E105" s="81">
        <v>61</v>
      </c>
      <c r="F105" s="82"/>
      <c r="G105" s="73"/>
      <c r="H105" s="73">
        <f t="shared" si="2"/>
        <v>0</v>
      </c>
      <c r="I105" s="73">
        <f t="shared" si="3"/>
        <v>0</v>
      </c>
      <c r="J105" s="83"/>
    </row>
    <row r="106" spans="1:10" ht="16.5" customHeight="1">
      <c r="A106" s="77" t="s">
        <v>213</v>
      </c>
      <c r="B106" s="78" t="s">
        <v>429</v>
      </c>
      <c r="C106" s="79" t="s">
        <v>351</v>
      </c>
      <c r="D106" s="80" t="s">
        <v>66</v>
      </c>
      <c r="E106" s="81">
        <v>88</v>
      </c>
      <c r="F106" s="82"/>
      <c r="G106" s="73"/>
      <c r="H106" s="73">
        <f t="shared" si="2"/>
        <v>0</v>
      </c>
      <c r="I106" s="73">
        <f t="shared" si="3"/>
        <v>0</v>
      </c>
      <c r="J106" s="83"/>
    </row>
    <row r="107" spans="1:10" ht="17.25" customHeight="1">
      <c r="A107" s="77" t="s">
        <v>214</v>
      </c>
      <c r="B107" s="78" t="s">
        <v>430</v>
      </c>
      <c r="C107" s="79" t="s">
        <v>352</v>
      </c>
      <c r="D107" s="80" t="s">
        <v>66</v>
      </c>
      <c r="E107" s="81">
        <v>105</v>
      </c>
      <c r="F107" s="82"/>
      <c r="G107" s="73"/>
      <c r="H107" s="73">
        <f t="shared" si="2"/>
        <v>0</v>
      </c>
      <c r="I107" s="73">
        <f t="shared" si="3"/>
        <v>0</v>
      </c>
      <c r="J107" s="83"/>
    </row>
    <row r="108" spans="1:10" ht="16.5" customHeight="1">
      <c r="A108" s="77" t="s">
        <v>215</v>
      </c>
      <c r="B108" s="78" t="s">
        <v>432</v>
      </c>
      <c r="C108" s="79" t="s">
        <v>433</v>
      </c>
      <c r="D108" s="80" t="s">
        <v>66</v>
      </c>
      <c r="E108" s="81">
        <v>44</v>
      </c>
      <c r="F108" s="82"/>
      <c r="G108" s="73"/>
      <c r="H108" s="73">
        <f t="shared" si="2"/>
        <v>0</v>
      </c>
      <c r="I108" s="73">
        <f t="shared" si="3"/>
        <v>0</v>
      </c>
      <c r="J108" s="83"/>
    </row>
    <row r="109" spans="1:10" ht="15.75" customHeight="1">
      <c r="A109" s="77" t="s">
        <v>216</v>
      </c>
      <c r="B109" s="78" t="s">
        <v>431</v>
      </c>
      <c r="C109" s="79" t="s">
        <v>434</v>
      </c>
      <c r="D109" s="80" t="s">
        <v>66</v>
      </c>
      <c r="E109" s="81">
        <v>44</v>
      </c>
      <c r="F109" s="82"/>
      <c r="G109" s="73"/>
      <c r="H109" s="73">
        <f t="shared" si="2"/>
        <v>0</v>
      </c>
      <c r="I109" s="73">
        <f t="shared" si="3"/>
        <v>0</v>
      </c>
      <c r="J109" s="83"/>
    </row>
    <row r="110" spans="1:10" ht="18" customHeight="1">
      <c r="A110" s="77" t="s">
        <v>217</v>
      </c>
      <c r="B110" s="78" t="s">
        <v>43</v>
      </c>
      <c r="C110" s="79" t="s">
        <v>353</v>
      </c>
      <c r="D110" s="80" t="s">
        <v>66</v>
      </c>
      <c r="E110" s="81">
        <v>47</v>
      </c>
      <c r="F110" s="82"/>
      <c r="G110" s="73"/>
      <c r="H110" s="73">
        <f t="shared" si="2"/>
        <v>0</v>
      </c>
      <c r="I110" s="73">
        <f t="shared" si="3"/>
        <v>0</v>
      </c>
      <c r="J110" s="83"/>
    </row>
    <row r="111" spans="1:10" ht="12.75">
      <c r="A111" s="77" t="s">
        <v>218</v>
      </c>
      <c r="B111" s="78" t="s">
        <v>44</v>
      </c>
      <c r="C111" s="79" t="s">
        <v>354</v>
      </c>
      <c r="D111" s="80" t="s">
        <v>66</v>
      </c>
      <c r="E111" s="81">
        <v>42</v>
      </c>
      <c r="F111" s="82"/>
      <c r="G111" s="73"/>
      <c r="H111" s="73">
        <f t="shared" si="2"/>
        <v>0</v>
      </c>
      <c r="I111" s="73">
        <f t="shared" si="3"/>
        <v>0</v>
      </c>
      <c r="J111" s="83"/>
    </row>
    <row r="112" spans="1:10" ht="18" customHeight="1">
      <c r="A112" s="77" t="s">
        <v>219</v>
      </c>
      <c r="B112" s="78" t="s">
        <v>45</v>
      </c>
      <c r="C112" s="79" t="s">
        <v>355</v>
      </c>
      <c r="D112" s="80" t="s">
        <v>66</v>
      </c>
      <c r="E112" s="81">
        <v>34</v>
      </c>
      <c r="F112" s="82"/>
      <c r="G112" s="73"/>
      <c r="H112" s="73">
        <f t="shared" si="2"/>
        <v>0</v>
      </c>
      <c r="I112" s="73">
        <f t="shared" si="3"/>
        <v>0</v>
      </c>
      <c r="J112" s="83"/>
    </row>
    <row r="113" spans="1:10" ht="27.75" customHeight="1">
      <c r="A113" s="77" t="s">
        <v>220</v>
      </c>
      <c r="B113" s="78" t="s">
        <v>46</v>
      </c>
      <c r="C113" s="79" t="s">
        <v>356</v>
      </c>
      <c r="D113" s="80" t="s">
        <v>66</v>
      </c>
      <c r="E113" s="81">
        <v>42</v>
      </c>
      <c r="F113" s="82"/>
      <c r="G113" s="73"/>
      <c r="H113" s="73">
        <f t="shared" si="2"/>
        <v>0</v>
      </c>
      <c r="I113" s="73">
        <f t="shared" si="3"/>
        <v>0</v>
      </c>
      <c r="J113" s="83"/>
    </row>
    <row r="114" spans="1:10" ht="18" customHeight="1">
      <c r="A114" s="77" t="s">
        <v>221</v>
      </c>
      <c r="B114" s="78" t="s">
        <v>435</v>
      </c>
      <c r="C114" s="79" t="s">
        <v>357</v>
      </c>
      <c r="D114" s="80" t="s">
        <v>66</v>
      </c>
      <c r="E114" s="81">
        <v>14</v>
      </c>
      <c r="F114" s="82"/>
      <c r="G114" s="73"/>
      <c r="H114" s="73">
        <f t="shared" si="2"/>
        <v>0</v>
      </c>
      <c r="I114" s="73">
        <f t="shared" si="3"/>
        <v>0</v>
      </c>
      <c r="J114" s="83"/>
    </row>
    <row r="115" spans="1:10" ht="18.75" customHeight="1">
      <c r="A115" s="77" t="s">
        <v>222</v>
      </c>
      <c r="B115" s="78" t="s">
        <v>47</v>
      </c>
      <c r="C115" s="79" t="s">
        <v>358</v>
      </c>
      <c r="D115" s="80" t="s">
        <v>66</v>
      </c>
      <c r="E115" s="81">
        <v>40</v>
      </c>
      <c r="F115" s="82"/>
      <c r="G115" s="73"/>
      <c r="H115" s="73">
        <f t="shared" si="2"/>
        <v>0</v>
      </c>
      <c r="I115" s="73">
        <f t="shared" si="3"/>
        <v>0</v>
      </c>
      <c r="J115" s="83"/>
    </row>
    <row r="116" spans="1:10" ht="23.25" customHeight="1">
      <c r="A116" s="77" t="s">
        <v>223</v>
      </c>
      <c r="B116" s="78" t="s">
        <v>436</v>
      </c>
      <c r="C116" s="79" t="s">
        <v>437</v>
      </c>
      <c r="D116" s="80" t="s">
        <v>66</v>
      </c>
      <c r="E116" s="81">
        <v>8</v>
      </c>
      <c r="F116" s="82"/>
      <c r="G116" s="73"/>
      <c r="H116" s="73">
        <f t="shared" si="2"/>
        <v>0</v>
      </c>
      <c r="I116" s="73">
        <f t="shared" si="3"/>
        <v>0</v>
      </c>
      <c r="J116" s="83"/>
    </row>
    <row r="117" spans="1:10" ht="16.5" customHeight="1">
      <c r="A117" s="77" t="s">
        <v>224</v>
      </c>
      <c r="B117" s="78" t="s">
        <v>48</v>
      </c>
      <c r="C117" s="79" t="s">
        <v>359</v>
      </c>
      <c r="D117" s="80" t="s">
        <v>68</v>
      </c>
      <c r="E117" s="81">
        <v>24</v>
      </c>
      <c r="F117" s="82"/>
      <c r="G117" s="73"/>
      <c r="H117" s="73">
        <f t="shared" si="2"/>
        <v>0</v>
      </c>
      <c r="I117" s="73">
        <f t="shared" si="3"/>
        <v>0</v>
      </c>
      <c r="J117" s="83"/>
    </row>
    <row r="118" spans="1:10" ht="16.5" customHeight="1">
      <c r="A118" s="77" t="s">
        <v>225</v>
      </c>
      <c r="B118" s="78" t="s">
        <v>49</v>
      </c>
      <c r="C118" s="79" t="s">
        <v>360</v>
      </c>
      <c r="D118" s="80" t="s">
        <v>68</v>
      </c>
      <c r="E118" s="81">
        <v>49</v>
      </c>
      <c r="F118" s="82"/>
      <c r="G118" s="73"/>
      <c r="H118" s="73">
        <f t="shared" si="2"/>
        <v>0</v>
      </c>
      <c r="I118" s="73">
        <f t="shared" si="3"/>
        <v>0</v>
      </c>
      <c r="J118" s="83"/>
    </row>
    <row r="119" spans="1:10" ht="19.5" customHeight="1">
      <c r="A119" s="77" t="s">
        <v>226</v>
      </c>
      <c r="B119" s="78" t="s">
        <v>50</v>
      </c>
      <c r="C119" s="79" t="s">
        <v>361</v>
      </c>
      <c r="D119" s="80" t="s">
        <v>68</v>
      </c>
      <c r="E119" s="81">
        <v>9</v>
      </c>
      <c r="F119" s="82"/>
      <c r="G119" s="73"/>
      <c r="H119" s="73">
        <f t="shared" si="2"/>
        <v>0</v>
      </c>
      <c r="I119" s="73">
        <f t="shared" si="3"/>
        <v>0</v>
      </c>
      <c r="J119" s="83"/>
    </row>
    <row r="120" spans="1:10" ht="16.5" customHeight="1">
      <c r="A120" s="77" t="s">
        <v>227</v>
      </c>
      <c r="B120" s="78" t="s">
        <v>51</v>
      </c>
      <c r="C120" s="79" t="s">
        <v>362</v>
      </c>
      <c r="D120" s="80" t="s">
        <v>68</v>
      </c>
      <c r="E120" s="81">
        <v>13</v>
      </c>
      <c r="F120" s="82"/>
      <c r="G120" s="73"/>
      <c r="H120" s="73">
        <f t="shared" si="2"/>
        <v>0</v>
      </c>
      <c r="I120" s="73">
        <f t="shared" si="3"/>
        <v>0</v>
      </c>
      <c r="J120" s="83"/>
    </row>
    <row r="121" spans="1:10" ht="17.25" customHeight="1">
      <c r="A121" s="77" t="s">
        <v>228</v>
      </c>
      <c r="B121" s="78" t="s">
        <v>103</v>
      </c>
      <c r="C121" s="79" t="s">
        <v>363</v>
      </c>
      <c r="D121" s="80" t="s">
        <v>66</v>
      </c>
      <c r="E121" s="81">
        <v>4</v>
      </c>
      <c r="F121" s="82"/>
      <c r="G121" s="73"/>
      <c r="H121" s="73">
        <f t="shared" si="2"/>
        <v>0</v>
      </c>
      <c r="I121" s="73">
        <f t="shared" si="3"/>
        <v>0</v>
      </c>
      <c r="J121" s="83"/>
    </row>
    <row r="122" spans="1:10" ht="17.25" customHeight="1">
      <c r="A122" s="77" t="s">
        <v>229</v>
      </c>
      <c r="B122" s="78" t="s">
        <v>52</v>
      </c>
      <c r="C122" s="79" t="s">
        <v>364</v>
      </c>
      <c r="D122" s="80" t="s">
        <v>66</v>
      </c>
      <c r="E122" s="81">
        <v>10</v>
      </c>
      <c r="F122" s="82"/>
      <c r="G122" s="73"/>
      <c r="H122" s="73">
        <f t="shared" si="2"/>
        <v>0</v>
      </c>
      <c r="I122" s="73">
        <f t="shared" si="3"/>
        <v>0</v>
      </c>
      <c r="J122" s="83"/>
    </row>
    <row r="123" spans="1:10" ht="14.25" customHeight="1">
      <c r="A123" s="77" t="s">
        <v>230</v>
      </c>
      <c r="B123" s="78" t="s">
        <v>104</v>
      </c>
      <c r="C123" s="79" t="s">
        <v>365</v>
      </c>
      <c r="D123" s="80" t="s">
        <v>66</v>
      </c>
      <c r="E123" s="81">
        <v>33</v>
      </c>
      <c r="F123" s="82"/>
      <c r="G123" s="73"/>
      <c r="H123" s="73">
        <f t="shared" si="2"/>
        <v>0</v>
      </c>
      <c r="I123" s="73">
        <f t="shared" si="3"/>
        <v>0</v>
      </c>
      <c r="J123" s="83"/>
    </row>
    <row r="124" spans="1:10" ht="17.25" customHeight="1">
      <c r="A124" s="77" t="s">
        <v>231</v>
      </c>
      <c r="B124" s="78" t="s">
        <v>53</v>
      </c>
      <c r="C124" s="79">
        <v>52557</v>
      </c>
      <c r="D124" s="80" t="s">
        <v>66</v>
      </c>
      <c r="E124" s="81">
        <v>9</v>
      </c>
      <c r="F124" s="82"/>
      <c r="G124" s="73"/>
      <c r="H124" s="73">
        <f t="shared" si="2"/>
        <v>0</v>
      </c>
      <c r="I124" s="73">
        <f t="shared" si="3"/>
        <v>0</v>
      </c>
      <c r="J124" s="83"/>
    </row>
    <row r="125" spans="1:10" ht="19.5" customHeight="1">
      <c r="A125" s="77" t="s">
        <v>232</v>
      </c>
      <c r="B125" s="78" t="s">
        <v>105</v>
      </c>
      <c r="C125" s="79" t="s">
        <v>366</v>
      </c>
      <c r="D125" s="80" t="s">
        <v>66</v>
      </c>
      <c r="E125" s="81">
        <v>25</v>
      </c>
      <c r="F125" s="82"/>
      <c r="G125" s="73"/>
      <c r="H125" s="73">
        <f t="shared" si="2"/>
        <v>0</v>
      </c>
      <c r="I125" s="73">
        <f t="shared" si="3"/>
        <v>0</v>
      </c>
      <c r="J125" s="83"/>
    </row>
    <row r="126" spans="1:10" ht="18" customHeight="1">
      <c r="A126" s="77" t="s">
        <v>233</v>
      </c>
      <c r="B126" s="78" t="s">
        <v>106</v>
      </c>
      <c r="C126" s="79" t="s">
        <v>367</v>
      </c>
      <c r="D126" s="80" t="s">
        <v>66</v>
      </c>
      <c r="E126" s="81">
        <v>50</v>
      </c>
      <c r="F126" s="82"/>
      <c r="G126" s="73"/>
      <c r="H126" s="73">
        <f t="shared" si="2"/>
        <v>0</v>
      </c>
      <c r="I126" s="73">
        <f t="shared" si="3"/>
        <v>0</v>
      </c>
      <c r="J126" s="83"/>
    </row>
    <row r="127" spans="1:10" ht="21" customHeight="1">
      <c r="A127" s="77" t="s">
        <v>234</v>
      </c>
      <c r="B127" s="78" t="s">
        <v>107</v>
      </c>
      <c r="C127" s="79" t="s">
        <v>368</v>
      </c>
      <c r="D127" s="80" t="s">
        <v>66</v>
      </c>
      <c r="E127" s="81">
        <v>52</v>
      </c>
      <c r="F127" s="82"/>
      <c r="G127" s="73"/>
      <c r="H127" s="73">
        <f t="shared" si="2"/>
        <v>0</v>
      </c>
      <c r="I127" s="73">
        <f t="shared" si="3"/>
        <v>0</v>
      </c>
      <c r="J127" s="83"/>
    </row>
    <row r="128" spans="1:10" ht="21" customHeight="1">
      <c r="A128" s="77" t="s">
        <v>235</v>
      </c>
      <c r="B128" s="78" t="s">
        <v>108</v>
      </c>
      <c r="C128" s="79" t="s">
        <v>438</v>
      </c>
      <c r="D128" s="80" t="s">
        <v>66</v>
      </c>
      <c r="E128" s="81">
        <v>13</v>
      </c>
      <c r="F128" s="82"/>
      <c r="G128" s="73"/>
      <c r="H128" s="73">
        <f t="shared" si="2"/>
        <v>0</v>
      </c>
      <c r="I128" s="73">
        <f t="shared" si="3"/>
        <v>0</v>
      </c>
      <c r="J128" s="83"/>
    </row>
    <row r="129" spans="1:10" ht="18" customHeight="1">
      <c r="A129" s="77" t="s">
        <v>236</v>
      </c>
      <c r="B129" s="78" t="s">
        <v>439</v>
      </c>
      <c r="C129" s="79" t="s">
        <v>369</v>
      </c>
      <c r="D129" s="80" t="s">
        <v>66</v>
      </c>
      <c r="E129" s="81">
        <v>16</v>
      </c>
      <c r="F129" s="82"/>
      <c r="G129" s="73"/>
      <c r="H129" s="73">
        <f t="shared" si="2"/>
        <v>0</v>
      </c>
      <c r="I129" s="73">
        <f t="shared" si="3"/>
        <v>0</v>
      </c>
      <c r="J129" s="83"/>
    </row>
    <row r="130" spans="1:10" ht="20.25" customHeight="1">
      <c r="A130" s="77" t="s">
        <v>237</v>
      </c>
      <c r="B130" s="78" t="s">
        <v>55</v>
      </c>
      <c r="C130" s="79" t="s">
        <v>440</v>
      </c>
      <c r="D130" s="80" t="s">
        <v>66</v>
      </c>
      <c r="E130" s="81">
        <v>12</v>
      </c>
      <c r="F130" s="82"/>
      <c r="G130" s="73"/>
      <c r="H130" s="73">
        <f t="shared" si="2"/>
        <v>0</v>
      </c>
      <c r="I130" s="73">
        <f t="shared" si="3"/>
        <v>0</v>
      </c>
      <c r="J130" s="83"/>
    </row>
    <row r="131" spans="1:10" ht="18.75" customHeight="1">
      <c r="A131" s="77" t="s">
        <v>238</v>
      </c>
      <c r="B131" s="78" t="s">
        <v>56</v>
      </c>
      <c r="C131" s="79" t="s">
        <v>370</v>
      </c>
      <c r="D131" s="80" t="s">
        <v>66</v>
      </c>
      <c r="E131" s="81">
        <v>4</v>
      </c>
      <c r="F131" s="82"/>
      <c r="G131" s="73"/>
      <c r="H131" s="73">
        <f t="shared" si="2"/>
        <v>0</v>
      </c>
      <c r="I131" s="73">
        <f t="shared" si="3"/>
        <v>0</v>
      </c>
      <c r="J131" s="83"/>
    </row>
    <row r="132" spans="1:10" ht="17.25" customHeight="1">
      <c r="A132" s="77" t="s">
        <v>239</v>
      </c>
      <c r="B132" s="78" t="s">
        <v>57</v>
      </c>
      <c r="C132" s="79" t="s">
        <v>371</v>
      </c>
      <c r="D132" s="80" t="s">
        <v>66</v>
      </c>
      <c r="E132" s="81">
        <v>12</v>
      </c>
      <c r="F132" s="82"/>
      <c r="G132" s="73"/>
      <c r="H132" s="73">
        <f aca="true" t="shared" si="4" ref="H132:H155">E132*F132</f>
        <v>0</v>
      </c>
      <c r="I132" s="73">
        <f aca="true" t="shared" si="5" ref="I132:I155">E132*G132</f>
        <v>0</v>
      </c>
      <c r="J132" s="83"/>
    </row>
    <row r="133" spans="1:10" ht="17.25" customHeight="1">
      <c r="A133" s="77" t="s">
        <v>240</v>
      </c>
      <c r="B133" s="78" t="s">
        <v>441</v>
      </c>
      <c r="C133" s="79" t="s">
        <v>442</v>
      </c>
      <c r="D133" s="80" t="s">
        <v>66</v>
      </c>
      <c r="E133" s="81">
        <v>27</v>
      </c>
      <c r="F133" s="82"/>
      <c r="G133" s="73"/>
      <c r="H133" s="73">
        <f t="shared" si="4"/>
        <v>0</v>
      </c>
      <c r="I133" s="73">
        <f t="shared" si="5"/>
        <v>0</v>
      </c>
      <c r="J133" s="83"/>
    </row>
    <row r="134" spans="1:10" ht="26.25" customHeight="1">
      <c r="A134" s="77" t="s">
        <v>241</v>
      </c>
      <c r="B134" s="78" t="s">
        <v>443</v>
      </c>
      <c r="C134" s="79" t="s">
        <v>372</v>
      </c>
      <c r="D134" s="80" t="s">
        <v>66</v>
      </c>
      <c r="E134" s="81">
        <v>32</v>
      </c>
      <c r="F134" s="82"/>
      <c r="G134" s="73"/>
      <c r="H134" s="73">
        <f t="shared" si="4"/>
        <v>0</v>
      </c>
      <c r="I134" s="73">
        <f t="shared" si="5"/>
        <v>0</v>
      </c>
      <c r="J134" s="83"/>
    </row>
    <row r="135" spans="1:10" ht="18" customHeight="1">
      <c r="A135" s="77" t="s">
        <v>242</v>
      </c>
      <c r="B135" s="78" t="s">
        <v>58</v>
      </c>
      <c r="C135" s="79" t="s">
        <v>373</v>
      </c>
      <c r="D135" s="80" t="s">
        <v>66</v>
      </c>
      <c r="E135" s="81">
        <v>327</v>
      </c>
      <c r="F135" s="82"/>
      <c r="G135" s="73"/>
      <c r="H135" s="73">
        <f t="shared" si="4"/>
        <v>0</v>
      </c>
      <c r="I135" s="73">
        <f t="shared" si="5"/>
        <v>0</v>
      </c>
      <c r="J135" s="83"/>
    </row>
    <row r="136" spans="1:10" ht="17.25" customHeight="1">
      <c r="A136" s="77" t="s">
        <v>243</v>
      </c>
      <c r="B136" s="78" t="s">
        <v>54</v>
      </c>
      <c r="C136" s="79" t="s">
        <v>444</v>
      </c>
      <c r="D136" s="80" t="s">
        <v>66</v>
      </c>
      <c r="E136" s="81">
        <v>16</v>
      </c>
      <c r="F136" s="82"/>
      <c r="G136" s="73"/>
      <c r="H136" s="73">
        <f t="shared" si="4"/>
        <v>0</v>
      </c>
      <c r="I136" s="73">
        <f t="shared" si="5"/>
        <v>0</v>
      </c>
      <c r="J136" s="83"/>
    </row>
    <row r="137" spans="1:10" ht="16.5" customHeight="1">
      <c r="A137" s="77" t="s">
        <v>244</v>
      </c>
      <c r="B137" s="78" t="s">
        <v>445</v>
      </c>
      <c r="C137" s="79" t="s">
        <v>446</v>
      </c>
      <c r="D137" s="80" t="s">
        <v>66</v>
      </c>
      <c r="E137" s="81">
        <v>32</v>
      </c>
      <c r="F137" s="82"/>
      <c r="G137" s="73"/>
      <c r="H137" s="73">
        <f t="shared" si="4"/>
        <v>0</v>
      </c>
      <c r="I137" s="73">
        <f t="shared" si="5"/>
        <v>0</v>
      </c>
      <c r="J137" s="83"/>
    </row>
    <row r="138" spans="1:10" ht="17.25" customHeight="1">
      <c r="A138" s="77" t="s">
        <v>245</v>
      </c>
      <c r="B138" s="78" t="s">
        <v>447</v>
      </c>
      <c r="C138" s="79" t="s">
        <v>374</v>
      </c>
      <c r="D138" s="80" t="s">
        <v>66</v>
      </c>
      <c r="E138" s="81">
        <v>12</v>
      </c>
      <c r="F138" s="82"/>
      <c r="G138" s="73"/>
      <c r="H138" s="73">
        <f t="shared" si="4"/>
        <v>0</v>
      </c>
      <c r="I138" s="73">
        <f t="shared" si="5"/>
        <v>0</v>
      </c>
      <c r="J138" s="83"/>
    </row>
    <row r="139" spans="1:10" ht="17.25" customHeight="1">
      <c r="A139" s="77" t="s">
        <v>246</v>
      </c>
      <c r="B139" s="78" t="s">
        <v>59</v>
      </c>
      <c r="C139" s="79">
        <v>74926</v>
      </c>
      <c r="D139" s="80" t="s">
        <v>66</v>
      </c>
      <c r="E139" s="81">
        <v>15</v>
      </c>
      <c r="F139" s="82"/>
      <c r="G139" s="73"/>
      <c r="H139" s="73">
        <f t="shared" si="4"/>
        <v>0</v>
      </c>
      <c r="I139" s="73">
        <f t="shared" si="5"/>
        <v>0</v>
      </c>
      <c r="J139" s="83"/>
    </row>
    <row r="140" spans="1:10" ht="18.75" customHeight="1">
      <c r="A140" s="77" t="s">
        <v>247</v>
      </c>
      <c r="B140" s="78" t="s">
        <v>60</v>
      </c>
      <c r="C140" s="79" t="s">
        <v>375</v>
      </c>
      <c r="D140" s="80" t="s">
        <v>66</v>
      </c>
      <c r="E140" s="81">
        <v>150</v>
      </c>
      <c r="F140" s="82"/>
      <c r="G140" s="73"/>
      <c r="H140" s="73">
        <f t="shared" si="4"/>
        <v>0</v>
      </c>
      <c r="I140" s="73">
        <f t="shared" si="5"/>
        <v>0</v>
      </c>
      <c r="J140" s="83"/>
    </row>
    <row r="141" spans="1:10" ht="18" customHeight="1">
      <c r="A141" s="77" t="s">
        <v>248</v>
      </c>
      <c r="B141" s="78" t="s">
        <v>448</v>
      </c>
      <c r="C141" s="79" t="s">
        <v>376</v>
      </c>
      <c r="D141" s="80" t="s">
        <v>66</v>
      </c>
      <c r="E141" s="81">
        <v>9</v>
      </c>
      <c r="F141" s="82"/>
      <c r="G141" s="73"/>
      <c r="H141" s="73">
        <f t="shared" si="4"/>
        <v>0</v>
      </c>
      <c r="I141" s="73">
        <f t="shared" si="5"/>
        <v>0</v>
      </c>
      <c r="J141" s="83"/>
    </row>
    <row r="142" spans="1:10" ht="18.75" customHeight="1">
      <c r="A142" s="77" t="s">
        <v>249</v>
      </c>
      <c r="B142" s="78" t="s">
        <v>109</v>
      </c>
      <c r="C142" s="79" t="s">
        <v>377</v>
      </c>
      <c r="D142" s="80" t="s">
        <v>66</v>
      </c>
      <c r="E142" s="81">
        <v>112</v>
      </c>
      <c r="F142" s="82"/>
      <c r="G142" s="73"/>
      <c r="H142" s="73">
        <f t="shared" si="4"/>
        <v>0</v>
      </c>
      <c r="I142" s="73">
        <f t="shared" si="5"/>
        <v>0</v>
      </c>
      <c r="J142" s="83"/>
    </row>
    <row r="143" spans="1:10" ht="24.75" customHeight="1">
      <c r="A143" s="77" t="s">
        <v>250</v>
      </c>
      <c r="B143" s="78" t="s">
        <v>449</v>
      </c>
      <c r="C143" s="79" t="s">
        <v>378</v>
      </c>
      <c r="D143" s="80" t="s">
        <v>66</v>
      </c>
      <c r="E143" s="81">
        <v>80</v>
      </c>
      <c r="F143" s="82"/>
      <c r="G143" s="73"/>
      <c r="H143" s="73">
        <f t="shared" si="4"/>
        <v>0</v>
      </c>
      <c r="I143" s="73">
        <f t="shared" si="5"/>
        <v>0</v>
      </c>
      <c r="J143" s="83"/>
    </row>
    <row r="144" spans="1:10" ht="26.25" customHeight="1">
      <c r="A144" s="77" t="s">
        <v>251</v>
      </c>
      <c r="B144" s="78" t="s">
        <v>450</v>
      </c>
      <c r="C144" s="79" t="s">
        <v>379</v>
      </c>
      <c r="D144" s="80" t="s">
        <v>66</v>
      </c>
      <c r="E144" s="81">
        <v>58</v>
      </c>
      <c r="F144" s="82"/>
      <c r="G144" s="73"/>
      <c r="H144" s="73">
        <f t="shared" si="4"/>
        <v>0</v>
      </c>
      <c r="I144" s="73">
        <f t="shared" si="5"/>
        <v>0</v>
      </c>
      <c r="J144" s="83"/>
    </row>
    <row r="145" spans="1:10" ht="26.25" customHeight="1">
      <c r="A145" s="77" t="s">
        <v>252</v>
      </c>
      <c r="B145" s="78" t="s">
        <v>471</v>
      </c>
      <c r="C145" s="79"/>
      <c r="D145" s="80" t="s">
        <v>66</v>
      </c>
      <c r="E145" s="81">
        <v>42</v>
      </c>
      <c r="F145" s="73"/>
      <c r="G145" s="73"/>
      <c r="H145" s="73">
        <f t="shared" si="4"/>
        <v>0</v>
      </c>
      <c r="I145" s="73">
        <f t="shared" si="5"/>
        <v>0</v>
      </c>
      <c r="J145" s="83"/>
    </row>
    <row r="146" spans="1:10" ht="21.75" customHeight="1">
      <c r="A146" s="77" t="s">
        <v>253</v>
      </c>
      <c r="B146" s="78" t="s">
        <v>85</v>
      </c>
      <c r="C146" s="79" t="s">
        <v>380</v>
      </c>
      <c r="D146" s="80" t="s">
        <v>68</v>
      </c>
      <c r="E146" s="81">
        <v>42</v>
      </c>
      <c r="F146" s="73"/>
      <c r="G146" s="73"/>
      <c r="H146" s="73">
        <f t="shared" si="4"/>
        <v>0</v>
      </c>
      <c r="I146" s="73">
        <f t="shared" si="5"/>
        <v>0</v>
      </c>
      <c r="J146" s="83"/>
    </row>
    <row r="147" spans="1:10" ht="18" customHeight="1">
      <c r="A147" s="77" t="s">
        <v>254</v>
      </c>
      <c r="B147" s="78" t="s">
        <v>84</v>
      </c>
      <c r="C147" s="79" t="s">
        <v>381</v>
      </c>
      <c r="D147" s="80" t="s">
        <v>66</v>
      </c>
      <c r="E147" s="81">
        <v>39</v>
      </c>
      <c r="F147" s="73"/>
      <c r="G147" s="73"/>
      <c r="H147" s="73">
        <f t="shared" si="4"/>
        <v>0</v>
      </c>
      <c r="I147" s="73">
        <f t="shared" si="5"/>
        <v>0</v>
      </c>
      <c r="J147" s="83"/>
    </row>
    <row r="148" spans="1:10" ht="15.75" customHeight="1">
      <c r="A148" s="77" t="s">
        <v>255</v>
      </c>
      <c r="B148" s="78" t="s">
        <v>61</v>
      </c>
      <c r="C148" s="79" t="s">
        <v>382</v>
      </c>
      <c r="D148" s="80" t="s">
        <v>66</v>
      </c>
      <c r="E148" s="81">
        <v>5</v>
      </c>
      <c r="F148" s="73"/>
      <c r="G148" s="73"/>
      <c r="H148" s="73">
        <f t="shared" si="4"/>
        <v>0</v>
      </c>
      <c r="I148" s="73">
        <f t="shared" si="5"/>
        <v>0</v>
      </c>
      <c r="J148" s="83"/>
    </row>
    <row r="149" spans="1:10" ht="15" customHeight="1">
      <c r="A149" s="77" t="s">
        <v>256</v>
      </c>
      <c r="B149" s="78" t="s">
        <v>62</v>
      </c>
      <c r="C149" s="79" t="s">
        <v>451</v>
      </c>
      <c r="D149" s="80" t="s">
        <v>66</v>
      </c>
      <c r="E149" s="81">
        <v>5</v>
      </c>
      <c r="F149" s="73"/>
      <c r="G149" s="73"/>
      <c r="H149" s="73">
        <f t="shared" si="4"/>
        <v>0</v>
      </c>
      <c r="I149" s="73">
        <f t="shared" si="5"/>
        <v>0</v>
      </c>
      <c r="J149" s="83"/>
    </row>
    <row r="150" spans="1:10" ht="18" customHeight="1">
      <c r="A150" s="77" t="s">
        <v>257</v>
      </c>
      <c r="B150" s="78" t="s">
        <v>83</v>
      </c>
      <c r="C150" s="79" t="s">
        <v>383</v>
      </c>
      <c r="D150" s="80" t="s">
        <v>66</v>
      </c>
      <c r="E150" s="81">
        <v>5</v>
      </c>
      <c r="F150" s="73"/>
      <c r="G150" s="73"/>
      <c r="H150" s="73">
        <f t="shared" si="4"/>
        <v>0</v>
      </c>
      <c r="I150" s="73">
        <f t="shared" si="5"/>
        <v>0</v>
      </c>
      <c r="J150" s="83"/>
    </row>
    <row r="151" spans="1:10" ht="19.5" customHeight="1">
      <c r="A151" s="77" t="s">
        <v>258</v>
      </c>
      <c r="B151" s="78" t="s">
        <v>63</v>
      </c>
      <c r="C151" s="79" t="s">
        <v>384</v>
      </c>
      <c r="D151" s="80" t="s">
        <v>66</v>
      </c>
      <c r="E151" s="81">
        <v>6</v>
      </c>
      <c r="F151" s="73"/>
      <c r="G151" s="73"/>
      <c r="H151" s="73">
        <f t="shared" si="4"/>
        <v>0</v>
      </c>
      <c r="I151" s="73">
        <f t="shared" si="5"/>
        <v>0</v>
      </c>
      <c r="J151" s="83"/>
    </row>
    <row r="152" spans="1:10" ht="18.75" customHeight="1">
      <c r="A152" s="77" t="s">
        <v>259</v>
      </c>
      <c r="B152" s="78" t="s">
        <v>64</v>
      </c>
      <c r="C152" s="79" t="s">
        <v>385</v>
      </c>
      <c r="D152" s="80" t="s">
        <v>66</v>
      </c>
      <c r="E152" s="81">
        <v>4</v>
      </c>
      <c r="F152" s="73"/>
      <c r="G152" s="73"/>
      <c r="H152" s="73">
        <f t="shared" si="4"/>
        <v>0</v>
      </c>
      <c r="I152" s="73">
        <f t="shared" si="5"/>
        <v>0</v>
      </c>
      <c r="J152" s="83"/>
    </row>
    <row r="153" spans="1:10" ht="15.75" customHeight="1">
      <c r="A153" s="77" t="s">
        <v>260</v>
      </c>
      <c r="B153" s="78" t="s">
        <v>452</v>
      </c>
      <c r="C153" s="79" t="s">
        <v>453</v>
      </c>
      <c r="D153" s="80" t="s">
        <v>68</v>
      </c>
      <c r="E153" s="81">
        <v>9</v>
      </c>
      <c r="F153" s="73"/>
      <c r="G153" s="73"/>
      <c r="H153" s="73">
        <f t="shared" si="4"/>
        <v>0</v>
      </c>
      <c r="I153" s="73">
        <f t="shared" si="5"/>
        <v>0</v>
      </c>
      <c r="J153" s="83"/>
    </row>
    <row r="154" spans="1:10" ht="15.75" customHeight="1">
      <c r="A154" s="77" t="s">
        <v>261</v>
      </c>
      <c r="B154" s="78" t="s">
        <v>454</v>
      </c>
      <c r="C154" s="79" t="s">
        <v>386</v>
      </c>
      <c r="D154" s="80" t="s">
        <v>68</v>
      </c>
      <c r="E154" s="81">
        <v>124</v>
      </c>
      <c r="F154" s="73"/>
      <c r="G154" s="73"/>
      <c r="H154" s="73">
        <f t="shared" si="4"/>
        <v>0</v>
      </c>
      <c r="I154" s="73">
        <f t="shared" si="5"/>
        <v>0</v>
      </c>
      <c r="J154" s="83"/>
    </row>
    <row r="155" spans="1:10" ht="16.5" customHeight="1">
      <c r="A155" s="77" t="s">
        <v>262</v>
      </c>
      <c r="B155" s="78" t="s">
        <v>455</v>
      </c>
      <c r="C155" s="79" t="s">
        <v>387</v>
      </c>
      <c r="D155" s="80" t="s">
        <v>68</v>
      </c>
      <c r="E155" s="81">
        <v>19</v>
      </c>
      <c r="F155" s="73"/>
      <c r="G155" s="73"/>
      <c r="H155" s="73">
        <f t="shared" si="4"/>
        <v>0</v>
      </c>
      <c r="I155" s="73">
        <f t="shared" si="5"/>
        <v>0</v>
      </c>
      <c r="J155" s="83"/>
    </row>
    <row r="156" spans="1:10" ht="12.75">
      <c r="A156" s="83"/>
      <c r="B156" s="85" t="s">
        <v>482</v>
      </c>
      <c r="C156" s="86" t="s">
        <v>483</v>
      </c>
      <c r="D156" s="86" t="s">
        <v>483</v>
      </c>
      <c r="E156" s="87" t="s">
        <v>483</v>
      </c>
      <c r="F156" s="88" t="s">
        <v>483</v>
      </c>
      <c r="G156" s="88" t="s">
        <v>483</v>
      </c>
      <c r="H156" s="73">
        <f>SUM(H3:H155)</f>
        <v>0</v>
      </c>
      <c r="I156" s="73">
        <f>SUM(I3:I155)</f>
        <v>0</v>
      </c>
      <c r="J156" s="83"/>
    </row>
  </sheetData>
  <sheetProtection selectLockedCells="1" selectUnlockedCells="1"/>
  <printOptions/>
  <pageMargins left="0.35433070866141736" right="0.1968503937007874" top="0.35433070866141736" bottom="0.31496062992125984" header="0.5118110236220472" footer="0.5118110236220472"/>
  <pageSetup fitToHeight="2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tabSelected="1" defaultGridColor="0" zoomScalePageLayoutView="0" colorId="8" workbookViewId="0" topLeftCell="A1">
      <pane ySplit="3" topLeftCell="A4" activePane="bottomLeft" state="frozen"/>
      <selection pane="topLeft" activeCell="A1" sqref="A1"/>
      <selection pane="bottomLeft" activeCell="M158" sqref="M158"/>
    </sheetView>
  </sheetViews>
  <sheetFormatPr defaultColWidth="9.140625" defaultRowHeight="12.75"/>
  <cols>
    <col min="1" max="1" width="4.57421875" style="70" customWidth="1"/>
    <col min="2" max="2" width="51.140625" style="71" customWidth="1"/>
    <col min="3" max="3" width="7.00390625" style="71" customWidth="1"/>
    <col min="4" max="4" width="5.7109375" style="56" customWidth="1"/>
    <col min="5" max="5" width="9.8515625" style="72" bestFit="1" customWidth="1"/>
    <col min="6" max="6" width="17.57421875" style="72" customWidth="1"/>
    <col min="7" max="7" width="12.28125" style="72" customWidth="1"/>
    <col min="8" max="8" width="11.7109375" style="72" customWidth="1"/>
    <col min="9" max="9" width="15.421875" style="72" bestFit="1" customWidth="1"/>
    <col min="10" max="10" width="9.140625" style="70" customWidth="1"/>
    <col min="11" max="16384" width="9.140625" style="70" customWidth="1"/>
  </cols>
  <sheetData>
    <row r="1" spans="2:9" ht="12.75">
      <c r="B1" s="92" t="s">
        <v>488</v>
      </c>
      <c r="C1" s="93"/>
      <c r="D1" s="93"/>
      <c r="E1" s="93"/>
      <c r="F1" s="93"/>
      <c r="G1" s="93"/>
      <c r="H1" s="93"/>
      <c r="I1" s="93"/>
    </row>
    <row r="2" spans="1:9" ht="27" customHeight="1">
      <c r="A2" s="94" t="s">
        <v>489</v>
      </c>
      <c r="B2" s="95"/>
      <c r="C2" s="95"/>
      <c r="D2" s="95"/>
      <c r="E2" s="95"/>
      <c r="F2" s="95"/>
      <c r="G2" s="95"/>
      <c r="H2" s="95"/>
      <c r="I2" s="96"/>
    </row>
    <row r="3" spans="1:9" s="71" customFormat="1" ht="63.75">
      <c r="A3" s="97" t="s">
        <v>0</v>
      </c>
      <c r="B3" s="98" t="s">
        <v>486</v>
      </c>
      <c r="C3" s="97" t="s">
        <v>65</v>
      </c>
      <c r="D3" s="97" t="s">
        <v>480</v>
      </c>
      <c r="E3" s="97" t="s">
        <v>490</v>
      </c>
      <c r="F3" s="99" t="s">
        <v>492</v>
      </c>
      <c r="G3" s="99" t="s">
        <v>495</v>
      </c>
      <c r="H3" s="99" t="s">
        <v>493</v>
      </c>
      <c r="I3" s="99" t="s">
        <v>494</v>
      </c>
    </row>
    <row r="4" spans="1:9" ht="15.75" customHeight="1">
      <c r="A4" s="77" t="s">
        <v>110</v>
      </c>
      <c r="B4" s="78" t="s">
        <v>1</v>
      </c>
      <c r="C4" s="80" t="s">
        <v>66</v>
      </c>
      <c r="D4" s="81">
        <v>16</v>
      </c>
      <c r="E4" s="82"/>
      <c r="F4" s="73">
        <f>D4*E4</f>
        <v>0</v>
      </c>
      <c r="G4" s="73"/>
      <c r="H4" s="73"/>
      <c r="I4" s="73">
        <f>H4+F4</f>
        <v>0</v>
      </c>
    </row>
    <row r="5" spans="1:9" ht="17.25" customHeight="1">
      <c r="A5" s="77" t="s">
        <v>111</v>
      </c>
      <c r="B5" s="78" t="s">
        <v>72</v>
      </c>
      <c r="C5" s="80" t="s">
        <v>66</v>
      </c>
      <c r="D5" s="81">
        <v>82</v>
      </c>
      <c r="E5" s="82"/>
      <c r="F5" s="73">
        <f aca="true" t="shared" si="0" ref="F5:F68">D5*E5</f>
        <v>0</v>
      </c>
      <c r="G5" s="73"/>
      <c r="H5" s="73"/>
      <c r="I5" s="73">
        <f aca="true" t="shared" si="1" ref="I5:I68">H5+F5</f>
        <v>0</v>
      </c>
    </row>
    <row r="6" spans="1:9" ht="18.75" customHeight="1">
      <c r="A6" s="77" t="s">
        <v>112</v>
      </c>
      <c r="B6" s="78" t="s">
        <v>71</v>
      </c>
      <c r="C6" s="80" t="s">
        <v>66</v>
      </c>
      <c r="D6" s="81">
        <v>127</v>
      </c>
      <c r="E6" s="82"/>
      <c r="F6" s="73">
        <f t="shared" si="0"/>
        <v>0</v>
      </c>
      <c r="G6" s="73"/>
      <c r="H6" s="73"/>
      <c r="I6" s="73">
        <f t="shared" si="1"/>
        <v>0</v>
      </c>
    </row>
    <row r="7" spans="1:9" ht="18" customHeight="1">
      <c r="A7" s="77" t="s">
        <v>113</v>
      </c>
      <c r="B7" s="78" t="s">
        <v>73</v>
      </c>
      <c r="C7" s="80" t="s">
        <v>66</v>
      </c>
      <c r="D7" s="81">
        <v>174</v>
      </c>
      <c r="E7" s="82"/>
      <c r="F7" s="73">
        <f t="shared" si="0"/>
        <v>0</v>
      </c>
      <c r="G7" s="73"/>
      <c r="H7" s="73"/>
      <c r="I7" s="73">
        <f t="shared" si="1"/>
        <v>0</v>
      </c>
    </row>
    <row r="8" spans="1:9" ht="18" customHeight="1">
      <c r="A8" s="77" t="s">
        <v>114</v>
      </c>
      <c r="B8" s="78" t="s">
        <v>86</v>
      </c>
      <c r="C8" s="80" t="s">
        <v>66</v>
      </c>
      <c r="D8" s="81">
        <v>104</v>
      </c>
      <c r="E8" s="82"/>
      <c r="F8" s="73">
        <f t="shared" si="0"/>
        <v>0</v>
      </c>
      <c r="G8" s="73"/>
      <c r="H8" s="73"/>
      <c r="I8" s="73">
        <f t="shared" si="1"/>
        <v>0</v>
      </c>
    </row>
    <row r="9" spans="1:9" ht="18" customHeight="1">
      <c r="A9" s="77" t="s">
        <v>115</v>
      </c>
      <c r="B9" s="78" t="s">
        <v>2</v>
      </c>
      <c r="C9" s="80" t="s">
        <v>66</v>
      </c>
      <c r="D9" s="81">
        <v>11</v>
      </c>
      <c r="E9" s="82"/>
      <c r="F9" s="73">
        <f t="shared" si="0"/>
        <v>0</v>
      </c>
      <c r="G9" s="73"/>
      <c r="H9" s="73"/>
      <c r="I9" s="73">
        <f t="shared" si="1"/>
        <v>0</v>
      </c>
    </row>
    <row r="10" spans="1:9" ht="15.75" customHeight="1">
      <c r="A10" s="77" t="s">
        <v>116</v>
      </c>
      <c r="B10" s="78" t="s">
        <v>3</v>
      </c>
      <c r="C10" s="80" t="s">
        <v>67</v>
      </c>
      <c r="D10" s="81">
        <v>1</v>
      </c>
      <c r="E10" s="82"/>
      <c r="F10" s="73">
        <f t="shared" si="0"/>
        <v>0</v>
      </c>
      <c r="G10" s="73"/>
      <c r="H10" s="73"/>
      <c r="I10" s="73">
        <f t="shared" si="1"/>
        <v>0</v>
      </c>
    </row>
    <row r="11" spans="1:9" ht="24.75" customHeight="1">
      <c r="A11" s="77" t="s">
        <v>117</v>
      </c>
      <c r="B11" s="78" t="s">
        <v>4</v>
      </c>
      <c r="C11" s="80" t="s">
        <v>67</v>
      </c>
      <c r="D11" s="81">
        <v>2</v>
      </c>
      <c r="E11" s="82"/>
      <c r="F11" s="73">
        <f t="shared" si="0"/>
        <v>0</v>
      </c>
      <c r="G11" s="73"/>
      <c r="H11" s="73"/>
      <c r="I11" s="73">
        <f t="shared" si="1"/>
        <v>0</v>
      </c>
    </row>
    <row r="12" spans="1:9" ht="16.5" customHeight="1">
      <c r="A12" s="77" t="s">
        <v>118</v>
      </c>
      <c r="B12" s="78" t="s">
        <v>5</v>
      </c>
      <c r="C12" s="80" t="s">
        <v>67</v>
      </c>
      <c r="D12" s="81">
        <v>12</v>
      </c>
      <c r="E12" s="82"/>
      <c r="F12" s="73">
        <f t="shared" si="0"/>
        <v>0</v>
      </c>
      <c r="G12" s="73"/>
      <c r="H12" s="73"/>
      <c r="I12" s="73">
        <f t="shared" si="1"/>
        <v>0</v>
      </c>
    </row>
    <row r="13" spans="1:9" ht="14.25" customHeight="1">
      <c r="A13" s="77" t="s">
        <v>119</v>
      </c>
      <c r="B13" s="78" t="s">
        <v>6</v>
      </c>
      <c r="C13" s="80" t="s">
        <v>67</v>
      </c>
      <c r="D13" s="81">
        <v>1</v>
      </c>
      <c r="E13" s="82"/>
      <c r="F13" s="73">
        <f t="shared" si="0"/>
        <v>0</v>
      </c>
      <c r="G13" s="73"/>
      <c r="H13" s="73"/>
      <c r="I13" s="73">
        <f t="shared" si="1"/>
        <v>0</v>
      </c>
    </row>
    <row r="14" spans="1:9" ht="20.25" customHeight="1">
      <c r="A14" s="77" t="s">
        <v>120</v>
      </c>
      <c r="B14" s="78" t="s">
        <v>7</v>
      </c>
      <c r="C14" s="80" t="s">
        <v>67</v>
      </c>
      <c r="D14" s="81">
        <v>20</v>
      </c>
      <c r="E14" s="82"/>
      <c r="F14" s="73">
        <f t="shared" si="0"/>
        <v>0</v>
      </c>
      <c r="G14" s="73"/>
      <c r="H14" s="73"/>
      <c r="I14" s="73">
        <f t="shared" si="1"/>
        <v>0</v>
      </c>
    </row>
    <row r="15" spans="1:9" ht="18" customHeight="1">
      <c r="A15" s="77" t="s">
        <v>121</v>
      </c>
      <c r="B15" s="78" t="s">
        <v>76</v>
      </c>
      <c r="C15" s="80" t="s">
        <v>67</v>
      </c>
      <c r="D15" s="81">
        <v>16</v>
      </c>
      <c r="E15" s="82"/>
      <c r="F15" s="73">
        <f t="shared" si="0"/>
        <v>0</v>
      </c>
      <c r="G15" s="73"/>
      <c r="H15" s="73"/>
      <c r="I15" s="73">
        <f t="shared" si="1"/>
        <v>0</v>
      </c>
    </row>
    <row r="16" spans="1:9" ht="18" customHeight="1">
      <c r="A16" s="77" t="s">
        <v>122</v>
      </c>
      <c r="B16" s="78" t="s">
        <v>8</v>
      </c>
      <c r="C16" s="80" t="s">
        <v>67</v>
      </c>
      <c r="D16" s="81">
        <v>6</v>
      </c>
      <c r="E16" s="82"/>
      <c r="F16" s="73">
        <f t="shared" si="0"/>
        <v>0</v>
      </c>
      <c r="G16" s="73"/>
      <c r="H16" s="73"/>
      <c r="I16" s="73">
        <f t="shared" si="1"/>
        <v>0</v>
      </c>
    </row>
    <row r="17" spans="1:9" ht="17.25" customHeight="1">
      <c r="A17" s="77" t="s">
        <v>123</v>
      </c>
      <c r="B17" s="78" t="s">
        <v>9</v>
      </c>
      <c r="C17" s="80" t="s">
        <v>66</v>
      </c>
      <c r="D17" s="81">
        <v>1</v>
      </c>
      <c r="E17" s="82"/>
      <c r="F17" s="73">
        <f t="shared" si="0"/>
        <v>0</v>
      </c>
      <c r="G17" s="73"/>
      <c r="H17" s="73"/>
      <c r="I17" s="73">
        <f t="shared" si="1"/>
        <v>0</v>
      </c>
    </row>
    <row r="18" spans="1:9" ht="18" customHeight="1">
      <c r="A18" s="77" t="s">
        <v>124</v>
      </c>
      <c r="B18" s="78" t="s">
        <v>74</v>
      </c>
      <c r="C18" s="80" t="s">
        <v>66</v>
      </c>
      <c r="D18" s="81">
        <v>8</v>
      </c>
      <c r="E18" s="82"/>
      <c r="F18" s="73">
        <f t="shared" si="0"/>
        <v>0</v>
      </c>
      <c r="G18" s="73"/>
      <c r="H18" s="73"/>
      <c r="I18" s="73">
        <f t="shared" si="1"/>
        <v>0</v>
      </c>
    </row>
    <row r="19" spans="1:9" ht="17.25" customHeight="1">
      <c r="A19" s="77" t="s">
        <v>125</v>
      </c>
      <c r="B19" s="78" t="s">
        <v>75</v>
      </c>
      <c r="C19" s="80" t="s">
        <v>68</v>
      </c>
      <c r="D19" s="81">
        <v>3</v>
      </c>
      <c r="E19" s="82"/>
      <c r="F19" s="73">
        <f t="shared" si="0"/>
        <v>0</v>
      </c>
      <c r="G19" s="73"/>
      <c r="H19" s="73"/>
      <c r="I19" s="73">
        <f t="shared" si="1"/>
        <v>0</v>
      </c>
    </row>
    <row r="20" spans="1:9" ht="15.75" customHeight="1">
      <c r="A20" s="77" t="s">
        <v>126</v>
      </c>
      <c r="B20" s="78" t="s">
        <v>77</v>
      </c>
      <c r="C20" s="80" t="s">
        <v>68</v>
      </c>
      <c r="D20" s="81">
        <v>9</v>
      </c>
      <c r="E20" s="82"/>
      <c r="F20" s="73">
        <f t="shared" si="0"/>
        <v>0</v>
      </c>
      <c r="G20" s="73"/>
      <c r="H20" s="73"/>
      <c r="I20" s="73">
        <f t="shared" si="1"/>
        <v>0</v>
      </c>
    </row>
    <row r="21" spans="1:9" ht="17.25" customHeight="1">
      <c r="A21" s="77" t="s">
        <v>127</v>
      </c>
      <c r="B21" s="78" t="s">
        <v>78</v>
      </c>
      <c r="C21" s="80" t="s">
        <v>68</v>
      </c>
      <c r="D21" s="81">
        <v>2</v>
      </c>
      <c r="E21" s="82"/>
      <c r="F21" s="73">
        <f t="shared" si="0"/>
        <v>0</v>
      </c>
      <c r="G21" s="73"/>
      <c r="H21" s="73"/>
      <c r="I21" s="73">
        <f t="shared" si="1"/>
        <v>0</v>
      </c>
    </row>
    <row r="22" spans="1:9" ht="18.75" customHeight="1">
      <c r="A22" s="77" t="s">
        <v>128</v>
      </c>
      <c r="B22" s="78" t="s">
        <v>80</v>
      </c>
      <c r="C22" s="80" t="s">
        <v>66</v>
      </c>
      <c r="D22" s="81">
        <v>24</v>
      </c>
      <c r="E22" s="82"/>
      <c r="F22" s="73">
        <f t="shared" si="0"/>
        <v>0</v>
      </c>
      <c r="G22" s="73"/>
      <c r="H22" s="73"/>
      <c r="I22" s="73">
        <f t="shared" si="1"/>
        <v>0</v>
      </c>
    </row>
    <row r="23" spans="1:9" ht="16.5" customHeight="1">
      <c r="A23" s="77" t="s">
        <v>129</v>
      </c>
      <c r="B23" s="78" t="s">
        <v>81</v>
      </c>
      <c r="C23" s="80" t="s">
        <v>66</v>
      </c>
      <c r="D23" s="81">
        <v>42</v>
      </c>
      <c r="E23" s="82"/>
      <c r="F23" s="73">
        <f t="shared" si="0"/>
        <v>0</v>
      </c>
      <c r="G23" s="73"/>
      <c r="H23" s="73"/>
      <c r="I23" s="73">
        <f t="shared" si="1"/>
        <v>0</v>
      </c>
    </row>
    <row r="24" spans="1:9" ht="17.25" customHeight="1">
      <c r="A24" s="77" t="s">
        <v>130</v>
      </c>
      <c r="B24" s="78" t="s">
        <v>79</v>
      </c>
      <c r="C24" s="80" t="s">
        <v>66</v>
      </c>
      <c r="D24" s="81">
        <v>6</v>
      </c>
      <c r="E24" s="82"/>
      <c r="F24" s="73">
        <f t="shared" si="0"/>
        <v>0</v>
      </c>
      <c r="G24" s="73"/>
      <c r="H24" s="73"/>
      <c r="I24" s="73">
        <f t="shared" si="1"/>
        <v>0</v>
      </c>
    </row>
    <row r="25" spans="1:9" ht="12.75">
      <c r="A25" s="77" t="s">
        <v>131</v>
      </c>
      <c r="B25" s="78" t="s">
        <v>263</v>
      </c>
      <c r="C25" s="80" t="s">
        <v>66</v>
      </c>
      <c r="D25" s="81">
        <v>7</v>
      </c>
      <c r="E25" s="82"/>
      <c r="F25" s="73">
        <f t="shared" si="0"/>
        <v>0</v>
      </c>
      <c r="G25" s="73"/>
      <c r="H25" s="73"/>
      <c r="I25" s="73">
        <f t="shared" si="1"/>
        <v>0</v>
      </c>
    </row>
    <row r="26" spans="1:9" ht="12.75">
      <c r="A26" s="77" t="s">
        <v>132</v>
      </c>
      <c r="B26" s="78" t="s">
        <v>82</v>
      </c>
      <c r="C26" s="80" t="s">
        <v>66</v>
      </c>
      <c r="D26" s="81">
        <v>6</v>
      </c>
      <c r="E26" s="82"/>
      <c r="F26" s="73">
        <f t="shared" si="0"/>
        <v>0</v>
      </c>
      <c r="G26" s="73"/>
      <c r="H26" s="73"/>
      <c r="I26" s="73">
        <f t="shared" si="1"/>
        <v>0</v>
      </c>
    </row>
    <row r="27" spans="1:9" ht="16.5" customHeight="1">
      <c r="A27" s="77" t="s">
        <v>133</v>
      </c>
      <c r="B27" s="78" t="s">
        <v>264</v>
      </c>
      <c r="C27" s="80" t="s">
        <v>66</v>
      </c>
      <c r="D27" s="81">
        <v>20</v>
      </c>
      <c r="E27" s="82"/>
      <c r="F27" s="73">
        <f t="shared" si="0"/>
        <v>0</v>
      </c>
      <c r="G27" s="73"/>
      <c r="H27" s="73"/>
      <c r="I27" s="73">
        <f t="shared" si="1"/>
        <v>0</v>
      </c>
    </row>
    <row r="28" spans="1:9" ht="12.75">
      <c r="A28" s="77" t="s">
        <v>134</v>
      </c>
      <c r="B28" s="78" t="s">
        <v>265</v>
      </c>
      <c r="C28" s="80" t="s">
        <v>66</v>
      </c>
      <c r="D28" s="81">
        <v>2</v>
      </c>
      <c r="E28" s="82"/>
      <c r="F28" s="73">
        <f t="shared" si="0"/>
        <v>0</v>
      </c>
      <c r="G28" s="73"/>
      <c r="H28" s="73"/>
      <c r="I28" s="73">
        <f t="shared" si="1"/>
        <v>0</v>
      </c>
    </row>
    <row r="29" spans="1:9" ht="16.5" customHeight="1">
      <c r="A29" s="77" t="s">
        <v>135</v>
      </c>
      <c r="B29" s="78" t="s">
        <v>266</v>
      </c>
      <c r="C29" s="80" t="s">
        <v>66</v>
      </c>
      <c r="D29" s="81">
        <v>3</v>
      </c>
      <c r="E29" s="82"/>
      <c r="F29" s="73">
        <f t="shared" si="0"/>
        <v>0</v>
      </c>
      <c r="G29" s="73"/>
      <c r="H29" s="73"/>
      <c r="I29" s="73">
        <f t="shared" si="1"/>
        <v>0</v>
      </c>
    </row>
    <row r="30" spans="1:9" ht="15.75" customHeight="1">
      <c r="A30" s="77" t="s">
        <v>136</v>
      </c>
      <c r="B30" s="78" t="s">
        <v>10</v>
      </c>
      <c r="C30" s="80" t="s">
        <v>66</v>
      </c>
      <c r="D30" s="81">
        <v>4</v>
      </c>
      <c r="E30" s="82"/>
      <c r="F30" s="73">
        <f t="shared" si="0"/>
        <v>0</v>
      </c>
      <c r="G30" s="73"/>
      <c r="H30" s="73"/>
      <c r="I30" s="73">
        <f t="shared" si="1"/>
        <v>0</v>
      </c>
    </row>
    <row r="31" spans="1:9" ht="18" customHeight="1">
      <c r="A31" s="77" t="s">
        <v>137</v>
      </c>
      <c r="B31" s="78" t="s">
        <v>89</v>
      </c>
      <c r="C31" s="80" t="s">
        <v>66</v>
      </c>
      <c r="D31" s="81">
        <v>50</v>
      </c>
      <c r="E31" s="82"/>
      <c r="F31" s="73">
        <f t="shared" si="0"/>
        <v>0</v>
      </c>
      <c r="G31" s="73"/>
      <c r="H31" s="73"/>
      <c r="I31" s="73">
        <f t="shared" si="1"/>
        <v>0</v>
      </c>
    </row>
    <row r="32" spans="1:9" ht="19.5" customHeight="1">
      <c r="A32" s="77" t="s">
        <v>138</v>
      </c>
      <c r="B32" s="78" t="s">
        <v>90</v>
      </c>
      <c r="C32" s="80" t="s">
        <v>66</v>
      </c>
      <c r="D32" s="81">
        <v>50</v>
      </c>
      <c r="E32" s="82"/>
      <c r="F32" s="73">
        <f t="shared" si="0"/>
        <v>0</v>
      </c>
      <c r="G32" s="73"/>
      <c r="H32" s="73"/>
      <c r="I32" s="73">
        <f t="shared" si="1"/>
        <v>0</v>
      </c>
    </row>
    <row r="33" spans="1:9" ht="19.5" customHeight="1">
      <c r="A33" s="77" t="s">
        <v>139</v>
      </c>
      <c r="B33" s="78" t="s">
        <v>11</v>
      </c>
      <c r="C33" s="80" t="s">
        <v>66</v>
      </c>
      <c r="D33" s="81">
        <v>8</v>
      </c>
      <c r="E33" s="82"/>
      <c r="F33" s="73">
        <f t="shared" si="0"/>
        <v>0</v>
      </c>
      <c r="G33" s="73"/>
      <c r="H33" s="73"/>
      <c r="I33" s="73">
        <f t="shared" si="1"/>
        <v>0</v>
      </c>
    </row>
    <row r="34" spans="1:9" ht="18.75" customHeight="1">
      <c r="A34" s="77" t="s">
        <v>140</v>
      </c>
      <c r="B34" s="78" t="s">
        <v>91</v>
      </c>
      <c r="C34" s="80" t="s">
        <v>66</v>
      </c>
      <c r="D34" s="81">
        <v>5</v>
      </c>
      <c r="E34" s="82"/>
      <c r="F34" s="73">
        <f t="shared" si="0"/>
        <v>0</v>
      </c>
      <c r="G34" s="73"/>
      <c r="H34" s="73"/>
      <c r="I34" s="73">
        <f t="shared" si="1"/>
        <v>0</v>
      </c>
    </row>
    <row r="35" spans="1:9" ht="17.25" customHeight="1">
      <c r="A35" s="77" t="s">
        <v>141</v>
      </c>
      <c r="B35" s="78" t="s">
        <v>92</v>
      </c>
      <c r="C35" s="80" t="s">
        <v>66</v>
      </c>
      <c r="D35" s="81">
        <v>32</v>
      </c>
      <c r="E35" s="82"/>
      <c r="F35" s="73">
        <f t="shared" si="0"/>
        <v>0</v>
      </c>
      <c r="G35" s="73"/>
      <c r="H35" s="73"/>
      <c r="I35" s="73">
        <f t="shared" si="1"/>
        <v>0</v>
      </c>
    </row>
    <row r="36" spans="1:9" ht="17.25" customHeight="1">
      <c r="A36" s="77" t="s">
        <v>142</v>
      </c>
      <c r="B36" s="78" t="s">
        <v>93</v>
      </c>
      <c r="C36" s="80" t="s">
        <v>66</v>
      </c>
      <c r="D36" s="81">
        <v>6</v>
      </c>
      <c r="E36" s="82"/>
      <c r="F36" s="73">
        <f t="shared" si="0"/>
        <v>0</v>
      </c>
      <c r="G36" s="73"/>
      <c r="H36" s="73"/>
      <c r="I36" s="73">
        <f t="shared" si="1"/>
        <v>0</v>
      </c>
    </row>
    <row r="37" spans="1:9" ht="18.75" customHeight="1">
      <c r="A37" s="77" t="s">
        <v>143</v>
      </c>
      <c r="B37" s="78" t="s">
        <v>12</v>
      </c>
      <c r="C37" s="80" t="s">
        <v>66</v>
      </c>
      <c r="D37" s="81">
        <v>22</v>
      </c>
      <c r="E37" s="82"/>
      <c r="F37" s="73">
        <f t="shared" si="0"/>
        <v>0</v>
      </c>
      <c r="G37" s="73"/>
      <c r="H37" s="73"/>
      <c r="I37" s="73">
        <f t="shared" si="1"/>
        <v>0</v>
      </c>
    </row>
    <row r="38" spans="1:9" ht="18" customHeight="1">
      <c r="A38" s="77" t="s">
        <v>144</v>
      </c>
      <c r="B38" s="78" t="s">
        <v>13</v>
      </c>
      <c r="C38" s="80" t="s">
        <v>66</v>
      </c>
      <c r="D38" s="81">
        <v>22</v>
      </c>
      <c r="E38" s="82"/>
      <c r="F38" s="73">
        <f t="shared" si="0"/>
        <v>0</v>
      </c>
      <c r="G38" s="73"/>
      <c r="H38" s="73"/>
      <c r="I38" s="73">
        <f t="shared" si="1"/>
        <v>0</v>
      </c>
    </row>
    <row r="39" spans="1:9" ht="18" customHeight="1">
      <c r="A39" s="77" t="s">
        <v>145</v>
      </c>
      <c r="B39" s="78" t="s">
        <v>14</v>
      </c>
      <c r="C39" s="80" t="s">
        <v>66</v>
      </c>
      <c r="D39" s="81">
        <v>22</v>
      </c>
      <c r="E39" s="82"/>
      <c r="F39" s="73">
        <f t="shared" si="0"/>
        <v>0</v>
      </c>
      <c r="G39" s="73"/>
      <c r="H39" s="73"/>
      <c r="I39" s="73">
        <f t="shared" si="1"/>
        <v>0</v>
      </c>
    </row>
    <row r="40" spans="1:9" ht="18.75" customHeight="1">
      <c r="A40" s="77" t="s">
        <v>146</v>
      </c>
      <c r="B40" s="78" t="s">
        <v>15</v>
      </c>
      <c r="C40" s="80" t="s">
        <v>66</v>
      </c>
      <c r="D40" s="81">
        <v>22</v>
      </c>
      <c r="E40" s="82"/>
      <c r="F40" s="73">
        <f t="shared" si="0"/>
        <v>0</v>
      </c>
      <c r="G40" s="73"/>
      <c r="H40" s="73"/>
      <c r="I40" s="73">
        <f t="shared" si="1"/>
        <v>0</v>
      </c>
    </row>
    <row r="41" spans="1:9" ht="19.5" customHeight="1">
      <c r="A41" s="77" t="s">
        <v>147</v>
      </c>
      <c r="B41" s="78" t="s">
        <v>16</v>
      </c>
      <c r="C41" s="80" t="s">
        <v>66</v>
      </c>
      <c r="D41" s="81">
        <v>21</v>
      </c>
      <c r="E41" s="82"/>
      <c r="F41" s="73">
        <f t="shared" si="0"/>
        <v>0</v>
      </c>
      <c r="G41" s="73"/>
      <c r="H41" s="73"/>
      <c r="I41" s="73">
        <f t="shared" si="1"/>
        <v>0</v>
      </c>
    </row>
    <row r="42" spans="1:9" ht="18" customHeight="1">
      <c r="A42" s="77" t="s">
        <v>148</v>
      </c>
      <c r="B42" s="78" t="s">
        <v>17</v>
      </c>
      <c r="C42" s="80" t="s">
        <v>66</v>
      </c>
      <c r="D42" s="81">
        <v>19</v>
      </c>
      <c r="E42" s="82"/>
      <c r="F42" s="73">
        <f t="shared" si="0"/>
        <v>0</v>
      </c>
      <c r="G42" s="73"/>
      <c r="H42" s="73"/>
      <c r="I42" s="73">
        <f t="shared" si="1"/>
        <v>0</v>
      </c>
    </row>
    <row r="43" spans="1:9" ht="17.25" customHeight="1">
      <c r="A43" s="77" t="s">
        <v>149</v>
      </c>
      <c r="B43" s="78" t="s">
        <v>94</v>
      </c>
      <c r="C43" s="80" t="s">
        <v>66</v>
      </c>
      <c r="D43" s="81">
        <v>15</v>
      </c>
      <c r="E43" s="82"/>
      <c r="F43" s="73">
        <f t="shared" si="0"/>
        <v>0</v>
      </c>
      <c r="G43" s="73"/>
      <c r="H43" s="73"/>
      <c r="I43" s="73">
        <f t="shared" si="1"/>
        <v>0</v>
      </c>
    </row>
    <row r="44" spans="1:9" ht="15.75" customHeight="1">
      <c r="A44" s="77" t="s">
        <v>150</v>
      </c>
      <c r="B44" s="78" t="s">
        <v>18</v>
      </c>
      <c r="C44" s="80" t="s">
        <v>66</v>
      </c>
      <c r="D44" s="81">
        <v>100</v>
      </c>
      <c r="E44" s="82"/>
      <c r="F44" s="73">
        <f t="shared" si="0"/>
        <v>0</v>
      </c>
      <c r="G44" s="73"/>
      <c r="H44" s="73"/>
      <c r="I44" s="73">
        <f t="shared" si="1"/>
        <v>0</v>
      </c>
    </row>
    <row r="45" spans="1:9" ht="15.75" customHeight="1">
      <c r="A45" s="77" t="s">
        <v>151</v>
      </c>
      <c r="B45" s="78" t="s">
        <v>393</v>
      </c>
      <c r="C45" s="80" t="s">
        <v>68</v>
      </c>
      <c r="D45" s="81">
        <v>79</v>
      </c>
      <c r="E45" s="82"/>
      <c r="F45" s="73">
        <f t="shared" si="0"/>
        <v>0</v>
      </c>
      <c r="G45" s="73"/>
      <c r="H45" s="73"/>
      <c r="I45" s="73">
        <f t="shared" si="1"/>
        <v>0</v>
      </c>
    </row>
    <row r="46" spans="1:9" ht="18" customHeight="1">
      <c r="A46" s="77" t="s">
        <v>152</v>
      </c>
      <c r="B46" s="78" t="s">
        <v>19</v>
      </c>
      <c r="C46" s="80" t="s">
        <v>68</v>
      </c>
      <c r="D46" s="81">
        <v>207</v>
      </c>
      <c r="E46" s="82"/>
      <c r="F46" s="73">
        <f t="shared" si="0"/>
        <v>0</v>
      </c>
      <c r="G46" s="73"/>
      <c r="H46" s="73"/>
      <c r="I46" s="73">
        <f t="shared" si="1"/>
        <v>0</v>
      </c>
    </row>
    <row r="47" spans="1:9" ht="17.25" customHeight="1">
      <c r="A47" s="77" t="s">
        <v>153</v>
      </c>
      <c r="B47" s="78" t="s">
        <v>20</v>
      </c>
      <c r="C47" s="80" t="s">
        <v>68</v>
      </c>
      <c r="D47" s="81">
        <v>30</v>
      </c>
      <c r="E47" s="82"/>
      <c r="F47" s="73">
        <f t="shared" si="0"/>
        <v>0</v>
      </c>
      <c r="G47" s="73"/>
      <c r="H47" s="73"/>
      <c r="I47" s="73">
        <f t="shared" si="1"/>
        <v>0</v>
      </c>
    </row>
    <row r="48" spans="1:9" ht="17.25" customHeight="1">
      <c r="A48" s="77" t="s">
        <v>154</v>
      </c>
      <c r="B48" s="78" t="s">
        <v>395</v>
      </c>
      <c r="C48" s="80" t="s">
        <v>66</v>
      </c>
      <c r="D48" s="81">
        <v>170</v>
      </c>
      <c r="E48" s="82"/>
      <c r="F48" s="73">
        <f t="shared" si="0"/>
        <v>0</v>
      </c>
      <c r="G48" s="73"/>
      <c r="H48" s="73"/>
      <c r="I48" s="73">
        <f t="shared" si="1"/>
        <v>0</v>
      </c>
    </row>
    <row r="49" spans="1:9" ht="17.25" customHeight="1">
      <c r="A49" s="77" t="s">
        <v>155</v>
      </c>
      <c r="B49" s="78" t="s">
        <v>21</v>
      </c>
      <c r="C49" s="80" t="s">
        <v>68</v>
      </c>
      <c r="D49" s="81">
        <v>6</v>
      </c>
      <c r="E49" s="82"/>
      <c r="F49" s="73">
        <f t="shared" si="0"/>
        <v>0</v>
      </c>
      <c r="G49" s="73"/>
      <c r="H49" s="73"/>
      <c r="I49" s="73">
        <f t="shared" si="1"/>
        <v>0</v>
      </c>
    </row>
    <row r="50" spans="1:9" ht="20.25" customHeight="1">
      <c r="A50" s="77" t="s">
        <v>156</v>
      </c>
      <c r="B50" s="78" t="s">
        <v>22</v>
      </c>
      <c r="C50" s="80" t="s">
        <v>68</v>
      </c>
      <c r="D50" s="81">
        <v>4</v>
      </c>
      <c r="E50" s="82"/>
      <c r="F50" s="73">
        <f t="shared" si="0"/>
        <v>0</v>
      </c>
      <c r="G50" s="73"/>
      <c r="H50" s="73"/>
      <c r="I50" s="73">
        <f t="shared" si="1"/>
        <v>0</v>
      </c>
    </row>
    <row r="51" spans="1:9" ht="18" customHeight="1">
      <c r="A51" s="77" t="s">
        <v>157</v>
      </c>
      <c r="B51" s="78" t="s">
        <v>23</v>
      </c>
      <c r="C51" s="80" t="s">
        <v>66</v>
      </c>
      <c r="D51" s="81">
        <v>60</v>
      </c>
      <c r="E51" s="82"/>
      <c r="F51" s="73">
        <f t="shared" si="0"/>
        <v>0</v>
      </c>
      <c r="G51" s="73"/>
      <c r="H51" s="73"/>
      <c r="I51" s="73">
        <f t="shared" si="1"/>
        <v>0</v>
      </c>
    </row>
    <row r="52" spans="1:9" ht="18" customHeight="1">
      <c r="A52" s="77" t="s">
        <v>158</v>
      </c>
      <c r="B52" s="78" t="s">
        <v>24</v>
      </c>
      <c r="C52" s="80" t="s">
        <v>66</v>
      </c>
      <c r="D52" s="81">
        <v>60</v>
      </c>
      <c r="E52" s="82"/>
      <c r="F52" s="73">
        <f t="shared" si="0"/>
        <v>0</v>
      </c>
      <c r="G52" s="73"/>
      <c r="H52" s="73"/>
      <c r="I52" s="73">
        <f t="shared" si="1"/>
        <v>0</v>
      </c>
    </row>
    <row r="53" spans="1:9" ht="18" customHeight="1">
      <c r="A53" s="77" t="s">
        <v>159</v>
      </c>
      <c r="B53" s="78" t="s">
        <v>25</v>
      </c>
      <c r="C53" s="80" t="s">
        <v>66</v>
      </c>
      <c r="D53" s="81">
        <v>60</v>
      </c>
      <c r="E53" s="82"/>
      <c r="F53" s="73">
        <f t="shared" si="0"/>
        <v>0</v>
      </c>
      <c r="G53" s="73"/>
      <c r="H53" s="73"/>
      <c r="I53" s="73">
        <f t="shared" si="1"/>
        <v>0</v>
      </c>
    </row>
    <row r="54" spans="1:9" ht="17.25" customHeight="1">
      <c r="A54" s="77" t="s">
        <v>160</v>
      </c>
      <c r="B54" s="78" t="s">
        <v>26</v>
      </c>
      <c r="C54" s="80" t="s">
        <v>66</v>
      </c>
      <c r="D54" s="81">
        <v>70</v>
      </c>
      <c r="E54" s="82"/>
      <c r="F54" s="73">
        <f t="shared" si="0"/>
        <v>0</v>
      </c>
      <c r="G54" s="73"/>
      <c r="H54" s="73"/>
      <c r="I54" s="73">
        <f t="shared" si="1"/>
        <v>0</v>
      </c>
    </row>
    <row r="55" spans="1:9" ht="17.25" customHeight="1">
      <c r="A55" s="77" t="s">
        <v>161</v>
      </c>
      <c r="B55" s="78" t="s">
        <v>27</v>
      </c>
      <c r="C55" s="80" t="s">
        <v>66</v>
      </c>
      <c r="D55" s="81">
        <v>70</v>
      </c>
      <c r="E55" s="82"/>
      <c r="F55" s="73">
        <f t="shared" si="0"/>
        <v>0</v>
      </c>
      <c r="G55" s="73"/>
      <c r="H55" s="73"/>
      <c r="I55" s="73">
        <f t="shared" si="1"/>
        <v>0</v>
      </c>
    </row>
    <row r="56" spans="1:9" ht="17.25" customHeight="1">
      <c r="A56" s="77" t="s">
        <v>162</v>
      </c>
      <c r="B56" s="78" t="s">
        <v>28</v>
      </c>
      <c r="C56" s="80" t="s">
        <v>66</v>
      </c>
      <c r="D56" s="81">
        <v>70</v>
      </c>
      <c r="E56" s="82"/>
      <c r="F56" s="73">
        <f t="shared" si="0"/>
        <v>0</v>
      </c>
      <c r="G56" s="73"/>
      <c r="H56" s="73"/>
      <c r="I56" s="73">
        <f t="shared" si="1"/>
        <v>0</v>
      </c>
    </row>
    <row r="57" spans="1:9" ht="19.5" customHeight="1">
      <c r="A57" s="77" t="s">
        <v>163</v>
      </c>
      <c r="B57" s="78" t="s">
        <v>28</v>
      </c>
      <c r="C57" s="80" t="s">
        <v>66</v>
      </c>
      <c r="D57" s="81">
        <v>20</v>
      </c>
      <c r="E57" s="82"/>
      <c r="F57" s="73">
        <f t="shared" si="0"/>
        <v>0</v>
      </c>
      <c r="G57" s="73"/>
      <c r="H57" s="73"/>
      <c r="I57" s="73">
        <f t="shared" si="1"/>
        <v>0</v>
      </c>
    </row>
    <row r="58" spans="1:9" ht="17.25" customHeight="1">
      <c r="A58" s="77" t="s">
        <v>164</v>
      </c>
      <c r="B58" s="78" t="s">
        <v>29</v>
      </c>
      <c r="C58" s="80" t="s">
        <v>66</v>
      </c>
      <c r="D58" s="81">
        <v>65</v>
      </c>
      <c r="E58" s="82"/>
      <c r="F58" s="73">
        <f t="shared" si="0"/>
        <v>0</v>
      </c>
      <c r="G58" s="73"/>
      <c r="H58" s="73"/>
      <c r="I58" s="73">
        <f t="shared" si="1"/>
        <v>0</v>
      </c>
    </row>
    <row r="59" spans="1:9" ht="18.75" customHeight="1">
      <c r="A59" s="77" t="s">
        <v>165</v>
      </c>
      <c r="B59" s="78" t="s">
        <v>30</v>
      </c>
      <c r="C59" s="80" t="s">
        <v>66</v>
      </c>
      <c r="D59" s="81">
        <v>65</v>
      </c>
      <c r="E59" s="82"/>
      <c r="F59" s="73">
        <f t="shared" si="0"/>
        <v>0</v>
      </c>
      <c r="G59" s="73"/>
      <c r="H59" s="73"/>
      <c r="I59" s="73">
        <f t="shared" si="1"/>
        <v>0</v>
      </c>
    </row>
    <row r="60" spans="1:9" ht="12.75">
      <c r="A60" s="77" t="s">
        <v>166</v>
      </c>
      <c r="B60" s="78" t="s">
        <v>470</v>
      </c>
      <c r="C60" s="80" t="s">
        <v>66</v>
      </c>
      <c r="D60" s="81">
        <v>20</v>
      </c>
      <c r="E60" s="73"/>
      <c r="F60" s="73">
        <f t="shared" si="0"/>
        <v>0</v>
      </c>
      <c r="G60" s="73"/>
      <c r="H60" s="73"/>
      <c r="I60" s="73">
        <f t="shared" si="1"/>
        <v>0</v>
      </c>
    </row>
    <row r="61" spans="1:9" ht="17.25" customHeight="1">
      <c r="A61" s="77" t="s">
        <v>167</v>
      </c>
      <c r="B61" s="78" t="s">
        <v>397</v>
      </c>
      <c r="C61" s="80" t="s">
        <v>66</v>
      </c>
      <c r="D61" s="81">
        <v>51</v>
      </c>
      <c r="E61" s="82"/>
      <c r="F61" s="73">
        <f t="shared" si="0"/>
        <v>0</v>
      </c>
      <c r="G61" s="73"/>
      <c r="H61" s="73"/>
      <c r="I61" s="73">
        <f t="shared" si="1"/>
        <v>0</v>
      </c>
    </row>
    <row r="62" spans="1:9" ht="15.75" customHeight="1">
      <c r="A62" s="77" t="s">
        <v>168</v>
      </c>
      <c r="B62" s="78" t="s">
        <v>398</v>
      </c>
      <c r="C62" s="80" t="s">
        <v>66</v>
      </c>
      <c r="D62" s="81">
        <v>1</v>
      </c>
      <c r="E62" s="82"/>
      <c r="F62" s="73">
        <f t="shared" si="0"/>
        <v>0</v>
      </c>
      <c r="G62" s="73"/>
      <c r="H62" s="73"/>
      <c r="I62" s="73">
        <f t="shared" si="1"/>
        <v>0</v>
      </c>
    </row>
    <row r="63" spans="1:9" ht="21.75" customHeight="1">
      <c r="A63" s="77" t="s">
        <v>169</v>
      </c>
      <c r="B63" s="78" t="s">
        <v>95</v>
      </c>
      <c r="C63" s="80" t="s">
        <v>66</v>
      </c>
      <c r="D63" s="81">
        <v>61</v>
      </c>
      <c r="E63" s="82"/>
      <c r="F63" s="73">
        <f t="shared" si="0"/>
        <v>0</v>
      </c>
      <c r="G63" s="73"/>
      <c r="H63" s="73"/>
      <c r="I63" s="73">
        <f t="shared" si="1"/>
        <v>0</v>
      </c>
    </row>
    <row r="64" spans="1:9" ht="19.5" customHeight="1">
      <c r="A64" s="77" t="s">
        <v>170</v>
      </c>
      <c r="B64" s="78" t="s">
        <v>96</v>
      </c>
      <c r="C64" s="80" t="s">
        <v>66</v>
      </c>
      <c r="D64" s="81">
        <v>11</v>
      </c>
      <c r="E64" s="82"/>
      <c r="F64" s="73">
        <f t="shared" si="0"/>
        <v>0</v>
      </c>
      <c r="G64" s="73"/>
      <c r="H64" s="73"/>
      <c r="I64" s="73">
        <f t="shared" si="1"/>
        <v>0</v>
      </c>
    </row>
    <row r="65" spans="1:9" ht="18.75" customHeight="1">
      <c r="A65" s="77" t="s">
        <v>171</v>
      </c>
      <c r="B65" s="78" t="s">
        <v>31</v>
      </c>
      <c r="C65" s="80" t="s">
        <v>66</v>
      </c>
      <c r="D65" s="81">
        <v>13</v>
      </c>
      <c r="E65" s="82"/>
      <c r="F65" s="73">
        <f t="shared" si="0"/>
        <v>0</v>
      </c>
      <c r="G65" s="73"/>
      <c r="H65" s="73"/>
      <c r="I65" s="73">
        <f t="shared" si="1"/>
        <v>0</v>
      </c>
    </row>
    <row r="66" spans="1:9" ht="18.75" customHeight="1">
      <c r="A66" s="77" t="s">
        <v>172</v>
      </c>
      <c r="B66" s="78" t="s">
        <v>70</v>
      </c>
      <c r="C66" s="80" t="s">
        <v>66</v>
      </c>
      <c r="D66" s="81">
        <v>197</v>
      </c>
      <c r="E66" s="82"/>
      <c r="F66" s="73">
        <f t="shared" si="0"/>
        <v>0</v>
      </c>
      <c r="G66" s="73"/>
      <c r="H66" s="73"/>
      <c r="I66" s="73">
        <f t="shared" si="1"/>
        <v>0</v>
      </c>
    </row>
    <row r="67" spans="1:9" ht="18.75" customHeight="1">
      <c r="A67" s="77" t="s">
        <v>173</v>
      </c>
      <c r="B67" s="78" t="s">
        <v>400</v>
      </c>
      <c r="C67" s="80" t="s">
        <v>66</v>
      </c>
      <c r="D67" s="81">
        <v>114</v>
      </c>
      <c r="E67" s="82"/>
      <c r="F67" s="73">
        <f t="shared" si="0"/>
        <v>0</v>
      </c>
      <c r="G67" s="73"/>
      <c r="H67" s="73"/>
      <c r="I67" s="73">
        <f t="shared" si="1"/>
        <v>0</v>
      </c>
    </row>
    <row r="68" spans="1:9" ht="21.75" customHeight="1">
      <c r="A68" s="77" t="s">
        <v>174</v>
      </c>
      <c r="B68" s="78" t="s">
        <v>402</v>
      </c>
      <c r="C68" s="80" t="s">
        <v>66</v>
      </c>
      <c r="D68" s="81">
        <v>14</v>
      </c>
      <c r="E68" s="82"/>
      <c r="F68" s="73">
        <f t="shared" si="0"/>
        <v>0</v>
      </c>
      <c r="G68" s="73"/>
      <c r="H68" s="73"/>
      <c r="I68" s="73">
        <f t="shared" si="1"/>
        <v>0</v>
      </c>
    </row>
    <row r="69" spans="1:9" ht="21.75" customHeight="1">
      <c r="A69" s="77" t="s">
        <v>175</v>
      </c>
      <c r="B69" s="78" t="s">
        <v>403</v>
      </c>
      <c r="C69" s="80" t="s">
        <v>66</v>
      </c>
      <c r="D69" s="81">
        <v>9</v>
      </c>
      <c r="E69" s="82"/>
      <c r="F69" s="73">
        <f aca="true" t="shared" si="2" ref="F69:F132">D69*E69</f>
        <v>0</v>
      </c>
      <c r="G69" s="73"/>
      <c r="H69" s="73"/>
      <c r="I69" s="73">
        <f aca="true" t="shared" si="3" ref="I69:I132">H69+F69</f>
        <v>0</v>
      </c>
    </row>
    <row r="70" spans="1:9" ht="18.75" customHeight="1">
      <c r="A70" s="77" t="s">
        <v>176</v>
      </c>
      <c r="B70" s="78" t="s">
        <v>87</v>
      </c>
      <c r="C70" s="80" t="s">
        <v>66</v>
      </c>
      <c r="D70" s="81">
        <v>32</v>
      </c>
      <c r="E70" s="82"/>
      <c r="F70" s="73">
        <f t="shared" si="2"/>
        <v>0</v>
      </c>
      <c r="G70" s="73"/>
      <c r="H70" s="73"/>
      <c r="I70" s="73">
        <f t="shared" si="3"/>
        <v>0</v>
      </c>
    </row>
    <row r="71" spans="1:9" ht="20.25" customHeight="1">
      <c r="A71" s="77" t="s">
        <v>177</v>
      </c>
      <c r="B71" s="78" t="s">
        <v>88</v>
      </c>
      <c r="C71" s="80" t="s">
        <v>66</v>
      </c>
      <c r="D71" s="81">
        <v>19</v>
      </c>
      <c r="E71" s="82"/>
      <c r="F71" s="73">
        <f t="shared" si="2"/>
        <v>0</v>
      </c>
      <c r="G71" s="73"/>
      <c r="H71" s="73"/>
      <c r="I71" s="73">
        <f t="shared" si="3"/>
        <v>0</v>
      </c>
    </row>
    <row r="72" spans="1:9" ht="20.25" customHeight="1">
      <c r="A72" s="77" t="s">
        <v>178</v>
      </c>
      <c r="B72" s="78" t="s">
        <v>405</v>
      </c>
      <c r="C72" s="80" t="s">
        <v>66</v>
      </c>
      <c r="D72" s="81">
        <v>21</v>
      </c>
      <c r="E72" s="82"/>
      <c r="F72" s="73">
        <f t="shared" si="2"/>
        <v>0</v>
      </c>
      <c r="G72" s="73"/>
      <c r="H72" s="73"/>
      <c r="I72" s="73">
        <f t="shared" si="3"/>
        <v>0</v>
      </c>
    </row>
    <row r="73" spans="1:9" ht="18.75" customHeight="1">
      <c r="A73" s="77" t="s">
        <v>179</v>
      </c>
      <c r="B73" s="78" t="s">
        <v>406</v>
      </c>
      <c r="C73" s="80" t="s">
        <v>66</v>
      </c>
      <c r="D73" s="81">
        <v>43</v>
      </c>
      <c r="E73" s="82"/>
      <c r="F73" s="73">
        <f t="shared" si="2"/>
        <v>0</v>
      </c>
      <c r="G73" s="73"/>
      <c r="H73" s="73"/>
      <c r="I73" s="73">
        <f t="shared" si="3"/>
        <v>0</v>
      </c>
    </row>
    <row r="74" spans="1:9" ht="18" customHeight="1">
      <c r="A74" s="77" t="s">
        <v>180</v>
      </c>
      <c r="B74" s="78" t="s">
        <v>97</v>
      </c>
      <c r="C74" s="80" t="s">
        <v>66</v>
      </c>
      <c r="D74" s="81">
        <v>5</v>
      </c>
      <c r="E74" s="82"/>
      <c r="F74" s="73">
        <f t="shared" si="2"/>
        <v>0</v>
      </c>
      <c r="G74" s="73"/>
      <c r="H74" s="73"/>
      <c r="I74" s="73">
        <f t="shared" si="3"/>
        <v>0</v>
      </c>
    </row>
    <row r="75" spans="1:9" ht="27" customHeight="1">
      <c r="A75" s="77" t="s">
        <v>181</v>
      </c>
      <c r="B75" s="78" t="s">
        <v>407</v>
      </c>
      <c r="C75" s="80" t="s">
        <v>66</v>
      </c>
      <c r="D75" s="81">
        <v>4</v>
      </c>
      <c r="E75" s="82"/>
      <c r="F75" s="73">
        <f t="shared" si="2"/>
        <v>0</v>
      </c>
      <c r="G75" s="73"/>
      <c r="H75" s="73"/>
      <c r="I75" s="73">
        <f t="shared" si="3"/>
        <v>0</v>
      </c>
    </row>
    <row r="76" spans="1:9" ht="19.5" customHeight="1">
      <c r="A76" s="77" t="s">
        <v>182</v>
      </c>
      <c r="B76" s="78" t="s">
        <v>409</v>
      </c>
      <c r="C76" s="80" t="s">
        <v>66</v>
      </c>
      <c r="D76" s="81">
        <v>9</v>
      </c>
      <c r="E76" s="82"/>
      <c r="F76" s="73">
        <f t="shared" si="2"/>
        <v>0</v>
      </c>
      <c r="G76" s="73"/>
      <c r="H76" s="73"/>
      <c r="I76" s="73">
        <f t="shared" si="3"/>
        <v>0</v>
      </c>
    </row>
    <row r="77" spans="1:9" ht="17.25" customHeight="1">
      <c r="A77" s="77" t="s">
        <v>183</v>
      </c>
      <c r="B77" s="78" t="s">
        <v>410</v>
      </c>
      <c r="C77" s="80" t="s">
        <v>68</v>
      </c>
      <c r="D77" s="81">
        <v>49</v>
      </c>
      <c r="E77" s="82"/>
      <c r="F77" s="73">
        <f t="shared" si="2"/>
        <v>0</v>
      </c>
      <c r="G77" s="73"/>
      <c r="H77" s="73"/>
      <c r="I77" s="73">
        <f t="shared" si="3"/>
        <v>0</v>
      </c>
    </row>
    <row r="78" spans="1:9" ht="20.25" customHeight="1">
      <c r="A78" s="77" t="s">
        <v>184</v>
      </c>
      <c r="B78" s="78" t="s">
        <v>411</v>
      </c>
      <c r="C78" s="80" t="s">
        <v>68</v>
      </c>
      <c r="D78" s="81">
        <v>2</v>
      </c>
      <c r="E78" s="82"/>
      <c r="F78" s="73">
        <f t="shared" si="2"/>
        <v>0</v>
      </c>
      <c r="G78" s="73"/>
      <c r="H78" s="73"/>
      <c r="I78" s="73">
        <f t="shared" si="3"/>
        <v>0</v>
      </c>
    </row>
    <row r="79" spans="1:9" ht="16.5" customHeight="1">
      <c r="A79" s="77" t="s">
        <v>185</v>
      </c>
      <c r="B79" s="78" t="s">
        <v>98</v>
      </c>
      <c r="C79" s="80" t="s">
        <v>68</v>
      </c>
      <c r="D79" s="81">
        <v>10</v>
      </c>
      <c r="E79" s="82"/>
      <c r="F79" s="73">
        <f t="shared" si="2"/>
        <v>0</v>
      </c>
      <c r="G79" s="73"/>
      <c r="H79" s="73"/>
      <c r="I79" s="73">
        <f t="shared" si="3"/>
        <v>0</v>
      </c>
    </row>
    <row r="80" spans="1:9" ht="21.75" customHeight="1">
      <c r="A80" s="77" t="s">
        <v>186</v>
      </c>
      <c r="B80" s="78" t="s">
        <v>412</v>
      </c>
      <c r="C80" s="80" t="s">
        <v>68</v>
      </c>
      <c r="D80" s="81">
        <v>95</v>
      </c>
      <c r="E80" s="82"/>
      <c r="F80" s="73">
        <f t="shared" si="2"/>
        <v>0</v>
      </c>
      <c r="G80" s="73"/>
      <c r="H80" s="73"/>
      <c r="I80" s="73">
        <f t="shared" si="3"/>
        <v>0</v>
      </c>
    </row>
    <row r="81" spans="1:9" ht="21.75" customHeight="1">
      <c r="A81" s="77" t="s">
        <v>187</v>
      </c>
      <c r="B81" s="78" t="s">
        <v>99</v>
      </c>
      <c r="C81" s="80" t="s">
        <v>68</v>
      </c>
      <c r="D81" s="81">
        <v>30</v>
      </c>
      <c r="E81" s="82"/>
      <c r="F81" s="73">
        <f t="shared" si="2"/>
        <v>0</v>
      </c>
      <c r="G81" s="73"/>
      <c r="H81" s="73"/>
      <c r="I81" s="73">
        <f t="shared" si="3"/>
        <v>0</v>
      </c>
    </row>
    <row r="82" spans="1:9" ht="27" customHeight="1">
      <c r="A82" s="77" t="s">
        <v>188</v>
      </c>
      <c r="B82" s="78" t="s">
        <v>32</v>
      </c>
      <c r="C82" s="80" t="s">
        <v>68</v>
      </c>
      <c r="D82" s="81">
        <v>5</v>
      </c>
      <c r="E82" s="82"/>
      <c r="F82" s="73">
        <f t="shared" si="2"/>
        <v>0</v>
      </c>
      <c r="G82" s="73"/>
      <c r="H82" s="73"/>
      <c r="I82" s="73">
        <f t="shared" si="3"/>
        <v>0</v>
      </c>
    </row>
    <row r="83" spans="1:9" ht="24" customHeight="1">
      <c r="A83" s="77" t="s">
        <v>189</v>
      </c>
      <c r="B83" s="78" t="s">
        <v>100</v>
      </c>
      <c r="C83" s="80" t="s">
        <v>68</v>
      </c>
      <c r="D83" s="81">
        <v>5</v>
      </c>
      <c r="E83" s="82"/>
      <c r="F83" s="73">
        <f t="shared" si="2"/>
        <v>0</v>
      </c>
      <c r="G83" s="73"/>
      <c r="H83" s="73"/>
      <c r="I83" s="73">
        <f t="shared" si="3"/>
        <v>0</v>
      </c>
    </row>
    <row r="84" spans="1:9" ht="19.5" customHeight="1">
      <c r="A84" s="77" t="s">
        <v>190</v>
      </c>
      <c r="B84" s="78" t="s">
        <v>33</v>
      </c>
      <c r="C84" s="80" t="s">
        <v>66</v>
      </c>
      <c r="D84" s="81">
        <v>40</v>
      </c>
      <c r="E84" s="82"/>
      <c r="F84" s="73">
        <f t="shared" si="2"/>
        <v>0</v>
      </c>
      <c r="G84" s="73"/>
      <c r="H84" s="73"/>
      <c r="I84" s="73">
        <f t="shared" si="3"/>
        <v>0</v>
      </c>
    </row>
    <row r="85" spans="1:9" ht="18" customHeight="1">
      <c r="A85" s="77" t="s">
        <v>191</v>
      </c>
      <c r="B85" s="78" t="s">
        <v>413</v>
      </c>
      <c r="C85" s="80" t="s">
        <v>66</v>
      </c>
      <c r="D85" s="81">
        <v>41</v>
      </c>
      <c r="E85" s="82"/>
      <c r="F85" s="73">
        <f t="shared" si="2"/>
        <v>0</v>
      </c>
      <c r="G85" s="73"/>
      <c r="H85" s="73"/>
      <c r="I85" s="73">
        <f t="shared" si="3"/>
        <v>0</v>
      </c>
    </row>
    <row r="86" spans="1:9" ht="18.75" customHeight="1">
      <c r="A86" s="77" t="s">
        <v>192</v>
      </c>
      <c r="B86" s="78" t="s">
        <v>34</v>
      </c>
      <c r="C86" s="80" t="s">
        <v>69</v>
      </c>
      <c r="D86" s="81">
        <v>1</v>
      </c>
      <c r="E86" s="82"/>
      <c r="F86" s="73">
        <f t="shared" si="2"/>
        <v>0</v>
      </c>
      <c r="G86" s="73"/>
      <c r="H86" s="73"/>
      <c r="I86" s="73">
        <f t="shared" si="3"/>
        <v>0</v>
      </c>
    </row>
    <row r="87" spans="1:9" ht="19.5" customHeight="1">
      <c r="A87" s="77" t="s">
        <v>193</v>
      </c>
      <c r="B87" s="78" t="s">
        <v>415</v>
      </c>
      <c r="C87" s="80" t="s">
        <v>69</v>
      </c>
      <c r="D87" s="81">
        <v>5</v>
      </c>
      <c r="E87" s="82"/>
      <c r="F87" s="73">
        <f t="shared" si="2"/>
        <v>0</v>
      </c>
      <c r="G87" s="73"/>
      <c r="H87" s="73"/>
      <c r="I87" s="73">
        <f t="shared" si="3"/>
        <v>0</v>
      </c>
    </row>
    <row r="88" spans="1:9" ht="18.75" customHeight="1">
      <c r="A88" s="77" t="s">
        <v>194</v>
      </c>
      <c r="B88" s="78" t="s">
        <v>418</v>
      </c>
      <c r="C88" s="80" t="s">
        <v>69</v>
      </c>
      <c r="D88" s="81">
        <v>6</v>
      </c>
      <c r="E88" s="82"/>
      <c r="F88" s="73">
        <f t="shared" si="2"/>
        <v>0</v>
      </c>
      <c r="G88" s="73"/>
      <c r="H88" s="73"/>
      <c r="I88" s="73">
        <f t="shared" si="3"/>
        <v>0</v>
      </c>
    </row>
    <row r="89" spans="1:9" ht="21.75" customHeight="1">
      <c r="A89" s="77" t="s">
        <v>195</v>
      </c>
      <c r="B89" s="78" t="s">
        <v>35</v>
      </c>
      <c r="C89" s="80" t="s">
        <v>69</v>
      </c>
      <c r="D89" s="81">
        <v>15</v>
      </c>
      <c r="E89" s="82"/>
      <c r="F89" s="73">
        <f t="shared" si="2"/>
        <v>0</v>
      </c>
      <c r="G89" s="73"/>
      <c r="H89" s="73"/>
      <c r="I89" s="73">
        <f t="shared" si="3"/>
        <v>0</v>
      </c>
    </row>
    <row r="90" spans="1:9" ht="18" customHeight="1">
      <c r="A90" s="77" t="s">
        <v>196</v>
      </c>
      <c r="B90" s="78" t="s">
        <v>420</v>
      </c>
      <c r="C90" s="80" t="s">
        <v>69</v>
      </c>
      <c r="D90" s="81">
        <v>47</v>
      </c>
      <c r="E90" s="82"/>
      <c r="F90" s="73">
        <f t="shared" si="2"/>
        <v>0</v>
      </c>
      <c r="G90" s="73"/>
      <c r="H90" s="73"/>
      <c r="I90" s="73">
        <f t="shared" si="3"/>
        <v>0</v>
      </c>
    </row>
    <row r="91" spans="1:9" ht="15.75" customHeight="1">
      <c r="A91" s="77" t="s">
        <v>197</v>
      </c>
      <c r="B91" s="78" t="s">
        <v>36</v>
      </c>
      <c r="C91" s="80" t="s">
        <v>69</v>
      </c>
      <c r="D91" s="81">
        <v>7</v>
      </c>
      <c r="E91" s="82"/>
      <c r="F91" s="73">
        <f t="shared" si="2"/>
        <v>0</v>
      </c>
      <c r="G91" s="73"/>
      <c r="H91" s="73"/>
      <c r="I91" s="73">
        <f t="shared" si="3"/>
        <v>0</v>
      </c>
    </row>
    <row r="92" spans="1:9" ht="12.75">
      <c r="A92" s="77" t="s">
        <v>198</v>
      </c>
      <c r="B92" s="78" t="s">
        <v>467</v>
      </c>
      <c r="C92" s="80" t="s">
        <v>66</v>
      </c>
      <c r="D92" s="81">
        <v>6</v>
      </c>
      <c r="E92" s="73"/>
      <c r="F92" s="73">
        <f t="shared" si="2"/>
        <v>0</v>
      </c>
      <c r="G92" s="73"/>
      <c r="H92" s="73"/>
      <c r="I92" s="73">
        <f t="shared" si="3"/>
        <v>0</v>
      </c>
    </row>
    <row r="93" spans="1:9" ht="19.5" customHeight="1">
      <c r="A93" s="77" t="s">
        <v>199</v>
      </c>
      <c r="B93" s="78" t="s">
        <v>422</v>
      </c>
      <c r="C93" s="80">
        <v>445</v>
      </c>
      <c r="D93" s="81">
        <v>445</v>
      </c>
      <c r="E93" s="82"/>
      <c r="F93" s="73">
        <f t="shared" si="2"/>
        <v>0</v>
      </c>
      <c r="G93" s="73"/>
      <c r="H93" s="73"/>
      <c r="I93" s="73">
        <f t="shared" si="3"/>
        <v>0</v>
      </c>
    </row>
    <row r="94" spans="1:9" ht="18" customHeight="1">
      <c r="A94" s="77" t="s">
        <v>200</v>
      </c>
      <c r="B94" s="78" t="s">
        <v>423</v>
      </c>
      <c r="C94" s="80" t="s">
        <v>68</v>
      </c>
      <c r="D94" s="81">
        <v>2</v>
      </c>
      <c r="E94" s="82"/>
      <c r="F94" s="73">
        <f t="shared" si="2"/>
        <v>0</v>
      </c>
      <c r="G94" s="73"/>
      <c r="H94" s="73"/>
      <c r="I94" s="73">
        <f t="shared" si="3"/>
        <v>0</v>
      </c>
    </row>
    <row r="95" spans="1:9" ht="17.25" customHeight="1">
      <c r="A95" s="77" t="s">
        <v>201</v>
      </c>
      <c r="B95" s="78" t="s">
        <v>424</v>
      </c>
      <c r="C95" s="80" t="s">
        <v>68</v>
      </c>
      <c r="D95" s="81">
        <v>9</v>
      </c>
      <c r="E95" s="82"/>
      <c r="F95" s="73">
        <f t="shared" si="2"/>
        <v>0</v>
      </c>
      <c r="G95" s="73"/>
      <c r="H95" s="73"/>
      <c r="I95" s="73">
        <f t="shared" si="3"/>
        <v>0</v>
      </c>
    </row>
    <row r="96" spans="1:9" ht="16.5" customHeight="1">
      <c r="A96" s="77" t="s">
        <v>202</v>
      </c>
      <c r="B96" s="78" t="s">
        <v>469</v>
      </c>
      <c r="C96" s="80" t="s">
        <v>68</v>
      </c>
      <c r="D96" s="81">
        <v>3</v>
      </c>
      <c r="E96" s="73"/>
      <c r="F96" s="73">
        <f t="shared" si="2"/>
        <v>0</v>
      </c>
      <c r="G96" s="73"/>
      <c r="H96" s="73"/>
      <c r="I96" s="73">
        <f t="shared" si="3"/>
        <v>0</v>
      </c>
    </row>
    <row r="97" spans="1:9" ht="15" customHeight="1">
      <c r="A97" s="77" t="s">
        <v>203</v>
      </c>
      <c r="B97" s="78" t="s">
        <v>37</v>
      </c>
      <c r="C97" s="80" t="s">
        <v>68</v>
      </c>
      <c r="D97" s="81">
        <v>37</v>
      </c>
      <c r="E97" s="82"/>
      <c r="F97" s="73">
        <f t="shared" si="2"/>
        <v>0</v>
      </c>
      <c r="G97" s="73"/>
      <c r="H97" s="73"/>
      <c r="I97" s="73">
        <f t="shared" si="3"/>
        <v>0</v>
      </c>
    </row>
    <row r="98" spans="1:9" ht="16.5" customHeight="1">
      <c r="A98" s="77" t="s">
        <v>204</v>
      </c>
      <c r="B98" s="78" t="s">
        <v>38</v>
      </c>
      <c r="C98" s="80" t="s">
        <v>66</v>
      </c>
      <c r="D98" s="81">
        <v>2</v>
      </c>
      <c r="E98" s="82"/>
      <c r="F98" s="73">
        <f t="shared" si="2"/>
        <v>0</v>
      </c>
      <c r="G98" s="73"/>
      <c r="H98" s="73"/>
      <c r="I98" s="73">
        <f t="shared" si="3"/>
        <v>0</v>
      </c>
    </row>
    <row r="99" spans="1:9" ht="15" customHeight="1">
      <c r="A99" s="77" t="s">
        <v>205</v>
      </c>
      <c r="B99" s="78" t="s">
        <v>39</v>
      </c>
      <c r="C99" s="80" t="s">
        <v>68</v>
      </c>
      <c r="D99" s="81">
        <v>17</v>
      </c>
      <c r="E99" s="82"/>
      <c r="F99" s="73">
        <f t="shared" si="2"/>
        <v>0</v>
      </c>
      <c r="G99" s="73"/>
      <c r="H99" s="73"/>
      <c r="I99" s="73">
        <f t="shared" si="3"/>
        <v>0</v>
      </c>
    </row>
    <row r="100" spans="1:9" ht="19.5" customHeight="1">
      <c r="A100" s="77" t="s">
        <v>206</v>
      </c>
      <c r="B100" s="78" t="s">
        <v>40</v>
      </c>
      <c r="C100" s="80" t="s">
        <v>66</v>
      </c>
      <c r="D100" s="81">
        <v>37</v>
      </c>
      <c r="E100" s="82"/>
      <c r="F100" s="73">
        <f t="shared" si="2"/>
        <v>0</v>
      </c>
      <c r="G100" s="73"/>
      <c r="H100" s="73"/>
      <c r="I100" s="73">
        <f t="shared" si="3"/>
        <v>0</v>
      </c>
    </row>
    <row r="101" spans="1:9" ht="19.5" customHeight="1">
      <c r="A101" s="77" t="s">
        <v>207</v>
      </c>
      <c r="B101" s="78" t="s">
        <v>425</v>
      </c>
      <c r="C101" s="80" t="s">
        <v>68</v>
      </c>
      <c r="D101" s="81">
        <v>12</v>
      </c>
      <c r="E101" s="84"/>
      <c r="F101" s="73">
        <f t="shared" si="2"/>
        <v>0</v>
      </c>
      <c r="G101" s="73"/>
      <c r="H101" s="73"/>
      <c r="I101" s="73">
        <f t="shared" si="3"/>
        <v>0</v>
      </c>
    </row>
    <row r="102" spans="1:9" ht="19.5" customHeight="1">
      <c r="A102" s="77" t="s">
        <v>208</v>
      </c>
      <c r="B102" s="78" t="s">
        <v>427</v>
      </c>
      <c r="C102" s="80" t="s">
        <v>68</v>
      </c>
      <c r="D102" s="81">
        <v>35</v>
      </c>
      <c r="E102" s="82"/>
      <c r="F102" s="73">
        <f t="shared" si="2"/>
        <v>0</v>
      </c>
      <c r="G102" s="73"/>
      <c r="H102" s="73"/>
      <c r="I102" s="73">
        <f t="shared" si="3"/>
        <v>0</v>
      </c>
    </row>
    <row r="103" spans="1:9" ht="21" customHeight="1">
      <c r="A103" s="77" t="s">
        <v>209</v>
      </c>
      <c r="B103" s="78" t="s">
        <v>41</v>
      </c>
      <c r="C103" s="80" t="s">
        <v>68</v>
      </c>
      <c r="D103" s="81">
        <v>30</v>
      </c>
      <c r="E103" s="82"/>
      <c r="F103" s="73">
        <f t="shared" si="2"/>
        <v>0</v>
      </c>
      <c r="G103" s="73"/>
      <c r="H103" s="73"/>
      <c r="I103" s="73">
        <f t="shared" si="3"/>
        <v>0</v>
      </c>
    </row>
    <row r="104" spans="1:9" ht="24.75" customHeight="1">
      <c r="A104" s="77" t="s">
        <v>210</v>
      </c>
      <c r="B104" s="78" t="s">
        <v>42</v>
      </c>
      <c r="C104" s="80" t="s">
        <v>68</v>
      </c>
      <c r="D104" s="81">
        <v>10</v>
      </c>
      <c r="E104" s="82"/>
      <c r="F104" s="73">
        <f t="shared" si="2"/>
        <v>0</v>
      </c>
      <c r="G104" s="73"/>
      <c r="H104" s="73"/>
      <c r="I104" s="73">
        <f t="shared" si="3"/>
        <v>0</v>
      </c>
    </row>
    <row r="105" spans="1:9" ht="21" customHeight="1">
      <c r="A105" s="77" t="s">
        <v>211</v>
      </c>
      <c r="B105" s="78" t="s">
        <v>101</v>
      </c>
      <c r="C105" s="80" t="s">
        <v>66</v>
      </c>
      <c r="D105" s="81">
        <v>12</v>
      </c>
      <c r="E105" s="82"/>
      <c r="F105" s="73">
        <f t="shared" si="2"/>
        <v>0</v>
      </c>
      <c r="G105" s="73"/>
      <c r="H105" s="73"/>
      <c r="I105" s="73">
        <f t="shared" si="3"/>
        <v>0</v>
      </c>
    </row>
    <row r="106" spans="1:9" ht="12.75">
      <c r="A106" s="77" t="s">
        <v>212</v>
      </c>
      <c r="B106" s="78" t="s">
        <v>102</v>
      </c>
      <c r="C106" s="80" t="s">
        <v>66</v>
      </c>
      <c r="D106" s="81">
        <v>61</v>
      </c>
      <c r="E106" s="82"/>
      <c r="F106" s="73">
        <f t="shared" si="2"/>
        <v>0</v>
      </c>
      <c r="G106" s="73"/>
      <c r="H106" s="73"/>
      <c r="I106" s="73">
        <f t="shared" si="3"/>
        <v>0</v>
      </c>
    </row>
    <row r="107" spans="1:9" ht="16.5" customHeight="1">
      <c r="A107" s="77" t="s">
        <v>213</v>
      </c>
      <c r="B107" s="78" t="s">
        <v>429</v>
      </c>
      <c r="C107" s="80" t="s">
        <v>66</v>
      </c>
      <c r="D107" s="81">
        <v>88</v>
      </c>
      <c r="E107" s="82"/>
      <c r="F107" s="73">
        <f t="shared" si="2"/>
        <v>0</v>
      </c>
      <c r="G107" s="73"/>
      <c r="H107" s="73"/>
      <c r="I107" s="73">
        <f t="shared" si="3"/>
        <v>0</v>
      </c>
    </row>
    <row r="108" spans="1:9" ht="17.25" customHeight="1">
      <c r="A108" s="77" t="s">
        <v>214</v>
      </c>
      <c r="B108" s="78" t="s">
        <v>430</v>
      </c>
      <c r="C108" s="80" t="s">
        <v>66</v>
      </c>
      <c r="D108" s="81">
        <v>105</v>
      </c>
      <c r="E108" s="82"/>
      <c r="F108" s="73">
        <f t="shared" si="2"/>
        <v>0</v>
      </c>
      <c r="G108" s="73"/>
      <c r="H108" s="73"/>
      <c r="I108" s="73">
        <f t="shared" si="3"/>
        <v>0</v>
      </c>
    </row>
    <row r="109" spans="1:9" ht="16.5" customHeight="1">
      <c r="A109" s="77" t="s">
        <v>215</v>
      </c>
      <c r="B109" s="78" t="s">
        <v>432</v>
      </c>
      <c r="C109" s="80" t="s">
        <v>66</v>
      </c>
      <c r="D109" s="81">
        <v>44</v>
      </c>
      <c r="E109" s="82"/>
      <c r="F109" s="73">
        <f t="shared" si="2"/>
        <v>0</v>
      </c>
      <c r="G109" s="73"/>
      <c r="H109" s="73"/>
      <c r="I109" s="73">
        <f t="shared" si="3"/>
        <v>0</v>
      </c>
    </row>
    <row r="110" spans="1:9" ht="15.75" customHeight="1">
      <c r="A110" s="77" t="s">
        <v>216</v>
      </c>
      <c r="B110" s="78" t="s">
        <v>431</v>
      </c>
      <c r="C110" s="80" t="s">
        <v>66</v>
      </c>
      <c r="D110" s="81">
        <v>44</v>
      </c>
      <c r="E110" s="82"/>
      <c r="F110" s="73">
        <f t="shared" si="2"/>
        <v>0</v>
      </c>
      <c r="G110" s="73"/>
      <c r="H110" s="73"/>
      <c r="I110" s="73">
        <f t="shared" si="3"/>
        <v>0</v>
      </c>
    </row>
    <row r="111" spans="1:9" ht="18" customHeight="1">
      <c r="A111" s="77" t="s">
        <v>217</v>
      </c>
      <c r="B111" s="78" t="s">
        <v>43</v>
      </c>
      <c r="C111" s="80" t="s">
        <v>66</v>
      </c>
      <c r="D111" s="81">
        <v>47</v>
      </c>
      <c r="E111" s="82"/>
      <c r="F111" s="73">
        <f t="shared" si="2"/>
        <v>0</v>
      </c>
      <c r="G111" s="73"/>
      <c r="H111" s="73"/>
      <c r="I111" s="73">
        <f t="shared" si="3"/>
        <v>0</v>
      </c>
    </row>
    <row r="112" spans="1:9" ht="12.75">
      <c r="A112" s="77" t="s">
        <v>218</v>
      </c>
      <c r="B112" s="78" t="s">
        <v>44</v>
      </c>
      <c r="C112" s="80" t="s">
        <v>66</v>
      </c>
      <c r="D112" s="81">
        <v>42</v>
      </c>
      <c r="E112" s="82"/>
      <c r="F112" s="73">
        <f t="shared" si="2"/>
        <v>0</v>
      </c>
      <c r="G112" s="73"/>
      <c r="H112" s="73"/>
      <c r="I112" s="73">
        <f t="shared" si="3"/>
        <v>0</v>
      </c>
    </row>
    <row r="113" spans="1:9" ht="18" customHeight="1">
      <c r="A113" s="77" t="s">
        <v>219</v>
      </c>
      <c r="B113" s="78" t="s">
        <v>45</v>
      </c>
      <c r="C113" s="80" t="s">
        <v>66</v>
      </c>
      <c r="D113" s="81">
        <v>34</v>
      </c>
      <c r="E113" s="82"/>
      <c r="F113" s="73">
        <f t="shared" si="2"/>
        <v>0</v>
      </c>
      <c r="G113" s="73"/>
      <c r="H113" s="73"/>
      <c r="I113" s="73">
        <f t="shared" si="3"/>
        <v>0</v>
      </c>
    </row>
    <row r="114" spans="1:9" ht="27.75" customHeight="1">
      <c r="A114" s="77" t="s">
        <v>220</v>
      </c>
      <c r="B114" s="78" t="s">
        <v>46</v>
      </c>
      <c r="C114" s="80" t="s">
        <v>66</v>
      </c>
      <c r="D114" s="81">
        <v>42</v>
      </c>
      <c r="E114" s="82"/>
      <c r="F114" s="73">
        <f t="shared" si="2"/>
        <v>0</v>
      </c>
      <c r="G114" s="73"/>
      <c r="H114" s="73"/>
      <c r="I114" s="73">
        <f t="shared" si="3"/>
        <v>0</v>
      </c>
    </row>
    <row r="115" spans="1:9" ht="18" customHeight="1">
      <c r="A115" s="77" t="s">
        <v>221</v>
      </c>
      <c r="B115" s="78" t="s">
        <v>435</v>
      </c>
      <c r="C115" s="80" t="s">
        <v>66</v>
      </c>
      <c r="D115" s="81">
        <v>14</v>
      </c>
      <c r="E115" s="82"/>
      <c r="F115" s="73">
        <f t="shared" si="2"/>
        <v>0</v>
      </c>
      <c r="G115" s="73"/>
      <c r="H115" s="73"/>
      <c r="I115" s="73">
        <f t="shared" si="3"/>
        <v>0</v>
      </c>
    </row>
    <row r="116" spans="1:9" ht="18.75" customHeight="1">
      <c r="A116" s="77" t="s">
        <v>222</v>
      </c>
      <c r="B116" s="78" t="s">
        <v>47</v>
      </c>
      <c r="C116" s="80" t="s">
        <v>66</v>
      </c>
      <c r="D116" s="81">
        <v>40</v>
      </c>
      <c r="E116" s="82"/>
      <c r="F116" s="73">
        <f t="shared" si="2"/>
        <v>0</v>
      </c>
      <c r="G116" s="73"/>
      <c r="H116" s="73"/>
      <c r="I116" s="73">
        <f t="shared" si="3"/>
        <v>0</v>
      </c>
    </row>
    <row r="117" spans="1:9" ht="23.25" customHeight="1">
      <c r="A117" s="77" t="s">
        <v>223</v>
      </c>
      <c r="B117" s="78" t="s">
        <v>436</v>
      </c>
      <c r="C117" s="80" t="s">
        <v>66</v>
      </c>
      <c r="D117" s="81">
        <v>8</v>
      </c>
      <c r="E117" s="82"/>
      <c r="F117" s="73">
        <f t="shared" si="2"/>
        <v>0</v>
      </c>
      <c r="G117" s="73"/>
      <c r="H117" s="73"/>
      <c r="I117" s="73">
        <f t="shared" si="3"/>
        <v>0</v>
      </c>
    </row>
    <row r="118" spans="1:9" ht="16.5" customHeight="1">
      <c r="A118" s="77" t="s">
        <v>224</v>
      </c>
      <c r="B118" s="78" t="s">
        <v>48</v>
      </c>
      <c r="C118" s="80" t="s">
        <v>68</v>
      </c>
      <c r="D118" s="81">
        <v>24</v>
      </c>
      <c r="E118" s="82"/>
      <c r="F118" s="73">
        <f t="shared" si="2"/>
        <v>0</v>
      </c>
      <c r="G118" s="73"/>
      <c r="H118" s="73"/>
      <c r="I118" s="73">
        <f t="shared" si="3"/>
        <v>0</v>
      </c>
    </row>
    <row r="119" spans="1:9" ht="16.5" customHeight="1">
      <c r="A119" s="77" t="s">
        <v>225</v>
      </c>
      <c r="B119" s="78" t="s">
        <v>49</v>
      </c>
      <c r="C119" s="80" t="s">
        <v>68</v>
      </c>
      <c r="D119" s="81">
        <v>49</v>
      </c>
      <c r="E119" s="82"/>
      <c r="F119" s="73">
        <f t="shared" si="2"/>
        <v>0</v>
      </c>
      <c r="G119" s="73"/>
      <c r="H119" s="73"/>
      <c r="I119" s="73">
        <f t="shared" si="3"/>
        <v>0</v>
      </c>
    </row>
    <row r="120" spans="1:9" ht="19.5" customHeight="1">
      <c r="A120" s="77" t="s">
        <v>226</v>
      </c>
      <c r="B120" s="78" t="s">
        <v>50</v>
      </c>
      <c r="C120" s="80" t="s">
        <v>68</v>
      </c>
      <c r="D120" s="81">
        <v>9</v>
      </c>
      <c r="E120" s="82"/>
      <c r="F120" s="73">
        <f t="shared" si="2"/>
        <v>0</v>
      </c>
      <c r="G120" s="73"/>
      <c r="H120" s="73"/>
      <c r="I120" s="73">
        <f t="shared" si="3"/>
        <v>0</v>
      </c>
    </row>
    <row r="121" spans="1:9" ht="16.5" customHeight="1">
      <c r="A121" s="77" t="s">
        <v>227</v>
      </c>
      <c r="B121" s="78" t="s">
        <v>51</v>
      </c>
      <c r="C121" s="80" t="s">
        <v>68</v>
      </c>
      <c r="D121" s="81">
        <v>13</v>
      </c>
      <c r="E121" s="82"/>
      <c r="F121" s="73">
        <f t="shared" si="2"/>
        <v>0</v>
      </c>
      <c r="G121" s="73"/>
      <c r="H121" s="73"/>
      <c r="I121" s="73">
        <f t="shared" si="3"/>
        <v>0</v>
      </c>
    </row>
    <row r="122" spans="1:9" ht="17.25" customHeight="1">
      <c r="A122" s="77" t="s">
        <v>228</v>
      </c>
      <c r="B122" s="78" t="s">
        <v>103</v>
      </c>
      <c r="C122" s="80" t="s">
        <v>66</v>
      </c>
      <c r="D122" s="81">
        <v>4</v>
      </c>
      <c r="E122" s="82"/>
      <c r="F122" s="73">
        <f t="shared" si="2"/>
        <v>0</v>
      </c>
      <c r="G122" s="73"/>
      <c r="H122" s="73"/>
      <c r="I122" s="73">
        <f t="shared" si="3"/>
        <v>0</v>
      </c>
    </row>
    <row r="123" spans="1:9" ht="17.25" customHeight="1">
      <c r="A123" s="77" t="s">
        <v>229</v>
      </c>
      <c r="B123" s="78" t="s">
        <v>52</v>
      </c>
      <c r="C123" s="80" t="s">
        <v>66</v>
      </c>
      <c r="D123" s="81">
        <v>10</v>
      </c>
      <c r="E123" s="82"/>
      <c r="F123" s="73">
        <f t="shared" si="2"/>
        <v>0</v>
      </c>
      <c r="G123" s="73"/>
      <c r="H123" s="73"/>
      <c r="I123" s="73">
        <f t="shared" si="3"/>
        <v>0</v>
      </c>
    </row>
    <row r="124" spans="1:9" ht="14.25" customHeight="1">
      <c r="A124" s="77" t="s">
        <v>230</v>
      </c>
      <c r="B124" s="78" t="s">
        <v>104</v>
      </c>
      <c r="C124" s="80" t="s">
        <v>66</v>
      </c>
      <c r="D124" s="81">
        <v>33</v>
      </c>
      <c r="E124" s="82"/>
      <c r="F124" s="73">
        <f t="shared" si="2"/>
        <v>0</v>
      </c>
      <c r="G124" s="73"/>
      <c r="H124" s="73"/>
      <c r="I124" s="73">
        <f t="shared" si="3"/>
        <v>0</v>
      </c>
    </row>
    <row r="125" spans="1:9" ht="17.25" customHeight="1">
      <c r="A125" s="77" t="s">
        <v>231</v>
      </c>
      <c r="B125" s="78" t="s">
        <v>53</v>
      </c>
      <c r="C125" s="80" t="s">
        <v>66</v>
      </c>
      <c r="D125" s="81">
        <v>9</v>
      </c>
      <c r="E125" s="82"/>
      <c r="F125" s="73">
        <f t="shared" si="2"/>
        <v>0</v>
      </c>
      <c r="G125" s="73"/>
      <c r="H125" s="73"/>
      <c r="I125" s="73">
        <f t="shared" si="3"/>
        <v>0</v>
      </c>
    </row>
    <row r="126" spans="1:9" ht="19.5" customHeight="1">
      <c r="A126" s="77" t="s">
        <v>232</v>
      </c>
      <c r="B126" s="78" t="s">
        <v>105</v>
      </c>
      <c r="C126" s="80" t="s">
        <v>66</v>
      </c>
      <c r="D126" s="81">
        <v>25</v>
      </c>
      <c r="E126" s="82"/>
      <c r="F126" s="73">
        <f t="shared" si="2"/>
        <v>0</v>
      </c>
      <c r="G126" s="73"/>
      <c r="H126" s="73"/>
      <c r="I126" s="73">
        <f t="shared" si="3"/>
        <v>0</v>
      </c>
    </row>
    <row r="127" spans="1:9" ht="18" customHeight="1">
      <c r="A127" s="77" t="s">
        <v>233</v>
      </c>
      <c r="B127" s="78" t="s">
        <v>106</v>
      </c>
      <c r="C127" s="80" t="s">
        <v>66</v>
      </c>
      <c r="D127" s="81">
        <v>50</v>
      </c>
      <c r="E127" s="82"/>
      <c r="F127" s="73">
        <f t="shared" si="2"/>
        <v>0</v>
      </c>
      <c r="G127" s="73"/>
      <c r="H127" s="73"/>
      <c r="I127" s="73">
        <f t="shared" si="3"/>
        <v>0</v>
      </c>
    </row>
    <row r="128" spans="1:9" ht="21" customHeight="1">
      <c r="A128" s="77" t="s">
        <v>234</v>
      </c>
      <c r="B128" s="78" t="s">
        <v>107</v>
      </c>
      <c r="C128" s="80" t="s">
        <v>66</v>
      </c>
      <c r="D128" s="81">
        <v>52</v>
      </c>
      <c r="E128" s="82"/>
      <c r="F128" s="73">
        <f t="shared" si="2"/>
        <v>0</v>
      </c>
      <c r="G128" s="73"/>
      <c r="H128" s="73"/>
      <c r="I128" s="73">
        <f t="shared" si="3"/>
        <v>0</v>
      </c>
    </row>
    <row r="129" spans="1:9" ht="21" customHeight="1">
      <c r="A129" s="77" t="s">
        <v>235</v>
      </c>
      <c r="B129" s="78" t="s">
        <v>108</v>
      </c>
      <c r="C129" s="80" t="s">
        <v>66</v>
      </c>
      <c r="D129" s="81">
        <v>13</v>
      </c>
      <c r="E129" s="82"/>
      <c r="F129" s="73">
        <f t="shared" si="2"/>
        <v>0</v>
      </c>
      <c r="G129" s="73"/>
      <c r="H129" s="73"/>
      <c r="I129" s="73">
        <f t="shared" si="3"/>
        <v>0</v>
      </c>
    </row>
    <row r="130" spans="1:9" ht="18" customHeight="1">
      <c r="A130" s="77" t="s">
        <v>236</v>
      </c>
      <c r="B130" s="78" t="s">
        <v>439</v>
      </c>
      <c r="C130" s="80" t="s">
        <v>66</v>
      </c>
      <c r="D130" s="81">
        <v>16</v>
      </c>
      <c r="E130" s="82"/>
      <c r="F130" s="73">
        <f t="shared" si="2"/>
        <v>0</v>
      </c>
      <c r="G130" s="73"/>
      <c r="H130" s="73"/>
      <c r="I130" s="73">
        <f t="shared" si="3"/>
        <v>0</v>
      </c>
    </row>
    <row r="131" spans="1:9" ht="20.25" customHeight="1">
      <c r="A131" s="77" t="s">
        <v>237</v>
      </c>
      <c r="B131" s="78" t="s">
        <v>55</v>
      </c>
      <c r="C131" s="80" t="s">
        <v>66</v>
      </c>
      <c r="D131" s="81">
        <v>12</v>
      </c>
      <c r="E131" s="82"/>
      <c r="F131" s="73">
        <f t="shared" si="2"/>
        <v>0</v>
      </c>
      <c r="G131" s="73"/>
      <c r="H131" s="73"/>
      <c r="I131" s="73">
        <f t="shared" si="3"/>
        <v>0</v>
      </c>
    </row>
    <row r="132" spans="1:9" ht="18.75" customHeight="1">
      <c r="A132" s="77" t="s">
        <v>238</v>
      </c>
      <c r="B132" s="78" t="s">
        <v>56</v>
      </c>
      <c r="C132" s="80" t="s">
        <v>66</v>
      </c>
      <c r="D132" s="81">
        <v>4</v>
      </c>
      <c r="E132" s="82"/>
      <c r="F132" s="73">
        <f t="shared" si="2"/>
        <v>0</v>
      </c>
      <c r="G132" s="73"/>
      <c r="H132" s="73"/>
      <c r="I132" s="73">
        <f t="shared" si="3"/>
        <v>0</v>
      </c>
    </row>
    <row r="133" spans="1:9" ht="17.25" customHeight="1">
      <c r="A133" s="77" t="s">
        <v>239</v>
      </c>
      <c r="B133" s="78" t="s">
        <v>57</v>
      </c>
      <c r="C133" s="80" t="s">
        <v>66</v>
      </c>
      <c r="D133" s="81">
        <v>12</v>
      </c>
      <c r="E133" s="82"/>
      <c r="F133" s="73">
        <f aca="true" t="shared" si="4" ref="F133:F156">D133*E133</f>
        <v>0</v>
      </c>
      <c r="G133" s="73"/>
      <c r="H133" s="73"/>
      <c r="I133" s="73">
        <f aca="true" t="shared" si="5" ref="I133:I156">H133+F133</f>
        <v>0</v>
      </c>
    </row>
    <row r="134" spans="1:9" ht="17.25" customHeight="1">
      <c r="A134" s="77" t="s">
        <v>240</v>
      </c>
      <c r="B134" s="78" t="s">
        <v>441</v>
      </c>
      <c r="C134" s="80" t="s">
        <v>66</v>
      </c>
      <c r="D134" s="81">
        <v>27</v>
      </c>
      <c r="E134" s="82"/>
      <c r="F134" s="73">
        <f t="shared" si="4"/>
        <v>0</v>
      </c>
      <c r="G134" s="73"/>
      <c r="H134" s="73"/>
      <c r="I134" s="73">
        <f t="shared" si="5"/>
        <v>0</v>
      </c>
    </row>
    <row r="135" spans="1:9" ht="26.25" customHeight="1">
      <c r="A135" s="77" t="s">
        <v>241</v>
      </c>
      <c r="B135" s="78" t="s">
        <v>443</v>
      </c>
      <c r="C135" s="80" t="s">
        <v>66</v>
      </c>
      <c r="D135" s="81">
        <v>32</v>
      </c>
      <c r="E135" s="82"/>
      <c r="F135" s="73">
        <f t="shared" si="4"/>
        <v>0</v>
      </c>
      <c r="G135" s="73"/>
      <c r="H135" s="73"/>
      <c r="I135" s="73">
        <f t="shared" si="5"/>
        <v>0</v>
      </c>
    </row>
    <row r="136" spans="1:9" ht="18" customHeight="1">
      <c r="A136" s="77" t="s">
        <v>242</v>
      </c>
      <c r="B136" s="78" t="s">
        <v>58</v>
      </c>
      <c r="C136" s="80" t="s">
        <v>66</v>
      </c>
      <c r="D136" s="81">
        <v>327</v>
      </c>
      <c r="E136" s="82"/>
      <c r="F136" s="73">
        <f t="shared" si="4"/>
        <v>0</v>
      </c>
      <c r="G136" s="73"/>
      <c r="H136" s="73"/>
      <c r="I136" s="73">
        <f t="shared" si="5"/>
        <v>0</v>
      </c>
    </row>
    <row r="137" spans="1:9" ht="17.25" customHeight="1">
      <c r="A137" s="77" t="s">
        <v>243</v>
      </c>
      <c r="B137" s="78" t="s">
        <v>54</v>
      </c>
      <c r="C137" s="80" t="s">
        <v>66</v>
      </c>
      <c r="D137" s="81">
        <v>16</v>
      </c>
      <c r="E137" s="82"/>
      <c r="F137" s="73">
        <f t="shared" si="4"/>
        <v>0</v>
      </c>
      <c r="G137" s="73"/>
      <c r="H137" s="73"/>
      <c r="I137" s="73">
        <f t="shared" si="5"/>
        <v>0</v>
      </c>
    </row>
    <row r="138" spans="1:9" ht="16.5" customHeight="1">
      <c r="A138" s="77" t="s">
        <v>244</v>
      </c>
      <c r="B138" s="78" t="s">
        <v>445</v>
      </c>
      <c r="C138" s="80" t="s">
        <v>66</v>
      </c>
      <c r="D138" s="81">
        <v>32</v>
      </c>
      <c r="E138" s="82"/>
      <c r="F138" s="73">
        <f t="shared" si="4"/>
        <v>0</v>
      </c>
      <c r="G138" s="73"/>
      <c r="H138" s="73"/>
      <c r="I138" s="73">
        <f t="shared" si="5"/>
        <v>0</v>
      </c>
    </row>
    <row r="139" spans="1:9" ht="17.25" customHeight="1">
      <c r="A139" s="77" t="s">
        <v>245</v>
      </c>
      <c r="B139" s="78" t="s">
        <v>447</v>
      </c>
      <c r="C139" s="80" t="s">
        <v>66</v>
      </c>
      <c r="D139" s="81">
        <v>12</v>
      </c>
      <c r="E139" s="82"/>
      <c r="F139" s="73">
        <f t="shared" si="4"/>
        <v>0</v>
      </c>
      <c r="G139" s="73"/>
      <c r="H139" s="73"/>
      <c r="I139" s="73">
        <f t="shared" si="5"/>
        <v>0</v>
      </c>
    </row>
    <row r="140" spans="1:9" ht="17.25" customHeight="1">
      <c r="A140" s="77" t="s">
        <v>246</v>
      </c>
      <c r="B140" s="78" t="s">
        <v>59</v>
      </c>
      <c r="C140" s="80" t="s">
        <v>66</v>
      </c>
      <c r="D140" s="81">
        <v>15</v>
      </c>
      <c r="E140" s="82"/>
      <c r="F140" s="73">
        <f t="shared" si="4"/>
        <v>0</v>
      </c>
      <c r="G140" s="73"/>
      <c r="H140" s="73"/>
      <c r="I140" s="73">
        <f t="shared" si="5"/>
        <v>0</v>
      </c>
    </row>
    <row r="141" spans="1:9" ht="18.75" customHeight="1">
      <c r="A141" s="77" t="s">
        <v>247</v>
      </c>
      <c r="B141" s="78" t="s">
        <v>60</v>
      </c>
      <c r="C141" s="80" t="s">
        <v>66</v>
      </c>
      <c r="D141" s="81">
        <v>150</v>
      </c>
      <c r="E141" s="82"/>
      <c r="F141" s="73">
        <f t="shared" si="4"/>
        <v>0</v>
      </c>
      <c r="G141" s="73"/>
      <c r="H141" s="73"/>
      <c r="I141" s="73">
        <f t="shared" si="5"/>
        <v>0</v>
      </c>
    </row>
    <row r="142" spans="1:9" ht="18" customHeight="1">
      <c r="A142" s="77" t="s">
        <v>248</v>
      </c>
      <c r="B142" s="78" t="s">
        <v>448</v>
      </c>
      <c r="C142" s="80" t="s">
        <v>66</v>
      </c>
      <c r="D142" s="81">
        <v>9</v>
      </c>
      <c r="E142" s="82"/>
      <c r="F142" s="73">
        <f t="shared" si="4"/>
        <v>0</v>
      </c>
      <c r="G142" s="73"/>
      <c r="H142" s="73"/>
      <c r="I142" s="73">
        <f t="shared" si="5"/>
        <v>0</v>
      </c>
    </row>
    <row r="143" spans="1:9" ht="18.75" customHeight="1">
      <c r="A143" s="77" t="s">
        <v>249</v>
      </c>
      <c r="B143" s="78" t="s">
        <v>109</v>
      </c>
      <c r="C143" s="80" t="s">
        <v>66</v>
      </c>
      <c r="D143" s="81">
        <v>112</v>
      </c>
      <c r="E143" s="82"/>
      <c r="F143" s="73">
        <f t="shared" si="4"/>
        <v>0</v>
      </c>
      <c r="G143" s="73"/>
      <c r="H143" s="73"/>
      <c r="I143" s="73">
        <f t="shared" si="5"/>
        <v>0</v>
      </c>
    </row>
    <row r="144" spans="1:9" ht="24.75" customHeight="1">
      <c r="A144" s="77" t="s">
        <v>250</v>
      </c>
      <c r="B144" s="78" t="s">
        <v>449</v>
      </c>
      <c r="C144" s="80" t="s">
        <v>66</v>
      </c>
      <c r="D144" s="81">
        <v>80</v>
      </c>
      <c r="E144" s="82"/>
      <c r="F144" s="73">
        <f t="shared" si="4"/>
        <v>0</v>
      </c>
      <c r="G144" s="73"/>
      <c r="H144" s="73"/>
      <c r="I144" s="73">
        <f t="shared" si="5"/>
        <v>0</v>
      </c>
    </row>
    <row r="145" spans="1:9" ht="26.25" customHeight="1">
      <c r="A145" s="77" t="s">
        <v>251</v>
      </c>
      <c r="B145" s="78" t="s">
        <v>450</v>
      </c>
      <c r="C145" s="80" t="s">
        <v>66</v>
      </c>
      <c r="D145" s="81">
        <v>58</v>
      </c>
      <c r="E145" s="82"/>
      <c r="F145" s="73">
        <f t="shared" si="4"/>
        <v>0</v>
      </c>
      <c r="G145" s="73"/>
      <c r="H145" s="73"/>
      <c r="I145" s="73">
        <f t="shared" si="5"/>
        <v>0</v>
      </c>
    </row>
    <row r="146" spans="1:9" ht="26.25" customHeight="1">
      <c r="A146" s="77" t="s">
        <v>252</v>
      </c>
      <c r="B146" s="78" t="s">
        <v>471</v>
      </c>
      <c r="C146" s="80" t="s">
        <v>66</v>
      </c>
      <c r="D146" s="81">
        <v>42</v>
      </c>
      <c r="E146" s="73"/>
      <c r="F146" s="73">
        <f t="shared" si="4"/>
        <v>0</v>
      </c>
      <c r="G146" s="73"/>
      <c r="H146" s="73"/>
      <c r="I146" s="73">
        <f t="shared" si="5"/>
        <v>0</v>
      </c>
    </row>
    <row r="147" spans="1:9" ht="21.75" customHeight="1">
      <c r="A147" s="77" t="s">
        <v>253</v>
      </c>
      <c r="B147" s="78" t="s">
        <v>85</v>
      </c>
      <c r="C147" s="80" t="s">
        <v>68</v>
      </c>
      <c r="D147" s="81">
        <v>42</v>
      </c>
      <c r="E147" s="73"/>
      <c r="F147" s="73">
        <f t="shared" si="4"/>
        <v>0</v>
      </c>
      <c r="G147" s="73"/>
      <c r="H147" s="73"/>
      <c r="I147" s="73">
        <f t="shared" si="5"/>
        <v>0</v>
      </c>
    </row>
    <row r="148" spans="1:9" ht="18" customHeight="1">
      <c r="A148" s="77" t="s">
        <v>254</v>
      </c>
      <c r="B148" s="78" t="s">
        <v>84</v>
      </c>
      <c r="C148" s="80" t="s">
        <v>66</v>
      </c>
      <c r="D148" s="81">
        <v>39</v>
      </c>
      <c r="E148" s="73"/>
      <c r="F148" s="73">
        <f t="shared" si="4"/>
        <v>0</v>
      </c>
      <c r="G148" s="73"/>
      <c r="H148" s="73"/>
      <c r="I148" s="73">
        <f t="shared" si="5"/>
        <v>0</v>
      </c>
    </row>
    <row r="149" spans="1:9" ht="15.75" customHeight="1">
      <c r="A149" s="77" t="s">
        <v>255</v>
      </c>
      <c r="B149" s="78" t="s">
        <v>61</v>
      </c>
      <c r="C149" s="80" t="s">
        <v>66</v>
      </c>
      <c r="D149" s="81">
        <v>5</v>
      </c>
      <c r="E149" s="73"/>
      <c r="F149" s="73">
        <f t="shared" si="4"/>
        <v>0</v>
      </c>
      <c r="G149" s="73"/>
      <c r="H149" s="73"/>
      <c r="I149" s="73">
        <f t="shared" si="5"/>
        <v>0</v>
      </c>
    </row>
    <row r="150" spans="1:9" ht="15" customHeight="1">
      <c r="A150" s="77" t="s">
        <v>256</v>
      </c>
      <c r="B150" s="78" t="s">
        <v>62</v>
      </c>
      <c r="C150" s="80" t="s">
        <v>66</v>
      </c>
      <c r="D150" s="81">
        <v>5</v>
      </c>
      <c r="E150" s="73"/>
      <c r="F150" s="73">
        <f t="shared" si="4"/>
        <v>0</v>
      </c>
      <c r="G150" s="73"/>
      <c r="H150" s="73"/>
      <c r="I150" s="73">
        <f t="shared" si="5"/>
        <v>0</v>
      </c>
    </row>
    <row r="151" spans="1:9" ht="18" customHeight="1">
      <c r="A151" s="77" t="s">
        <v>257</v>
      </c>
      <c r="B151" s="78" t="s">
        <v>83</v>
      </c>
      <c r="C151" s="80" t="s">
        <v>66</v>
      </c>
      <c r="D151" s="81">
        <v>5</v>
      </c>
      <c r="E151" s="73"/>
      <c r="F151" s="73">
        <f t="shared" si="4"/>
        <v>0</v>
      </c>
      <c r="G151" s="73"/>
      <c r="H151" s="73"/>
      <c r="I151" s="73">
        <f t="shared" si="5"/>
        <v>0</v>
      </c>
    </row>
    <row r="152" spans="1:9" ht="19.5" customHeight="1">
      <c r="A152" s="77" t="s">
        <v>258</v>
      </c>
      <c r="B152" s="78" t="s">
        <v>63</v>
      </c>
      <c r="C152" s="80" t="s">
        <v>66</v>
      </c>
      <c r="D152" s="81">
        <v>6</v>
      </c>
      <c r="E152" s="73"/>
      <c r="F152" s="73">
        <f t="shared" si="4"/>
        <v>0</v>
      </c>
      <c r="G152" s="73"/>
      <c r="H152" s="73"/>
      <c r="I152" s="73">
        <f t="shared" si="5"/>
        <v>0</v>
      </c>
    </row>
    <row r="153" spans="1:9" ht="18.75" customHeight="1">
      <c r="A153" s="77" t="s">
        <v>259</v>
      </c>
      <c r="B153" s="78" t="s">
        <v>64</v>
      </c>
      <c r="C153" s="80" t="s">
        <v>66</v>
      </c>
      <c r="D153" s="81">
        <v>4</v>
      </c>
      <c r="E153" s="73"/>
      <c r="F153" s="73">
        <f t="shared" si="4"/>
        <v>0</v>
      </c>
      <c r="G153" s="73"/>
      <c r="H153" s="73"/>
      <c r="I153" s="73">
        <f t="shared" si="5"/>
        <v>0</v>
      </c>
    </row>
    <row r="154" spans="1:9" ht="15.75" customHeight="1">
      <c r="A154" s="77" t="s">
        <v>260</v>
      </c>
      <c r="B154" s="78" t="s">
        <v>452</v>
      </c>
      <c r="C154" s="80" t="s">
        <v>68</v>
      </c>
      <c r="D154" s="81">
        <v>9</v>
      </c>
      <c r="E154" s="73"/>
      <c r="F154" s="73">
        <f t="shared" si="4"/>
        <v>0</v>
      </c>
      <c r="G154" s="73"/>
      <c r="H154" s="73"/>
      <c r="I154" s="73">
        <f t="shared" si="5"/>
        <v>0</v>
      </c>
    </row>
    <row r="155" spans="1:9" ht="15.75" customHeight="1">
      <c r="A155" s="77" t="s">
        <v>261</v>
      </c>
      <c r="B155" s="78" t="s">
        <v>454</v>
      </c>
      <c r="C155" s="80" t="s">
        <v>68</v>
      </c>
      <c r="D155" s="81">
        <v>124</v>
      </c>
      <c r="E155" s="73"/>
      <c r="F155" s="73">
        <f t="shared" si="4"/>
        <v>0</v>
      </c>
      <c r="G155" s="73"/>
      <c r="H155" s="73"/>
      <c r="I155" s="73">
        <f t="shared" si="5"/>
        <v>0</v>
      </c>
    </row>
    <row r="156" spans="1:9" ht="16.5" customHeight="1">
      <c r="A156" s="77" t="s">
        <v>262</v>
      </c>
      <c r="B156" s="78" t="s">
        <v>455</v>
      </c>
      <c r="C156" s="80" t="s">
        <v>68</v>
      </c>
      <c r="D156" s="81">
        <v>19</v>
      </c>
      <c r="E156" s="73"/>
      <c r="F156" s="73">
        <f t="shared" si="4"/>
        <v>0</v>
      </c>
      <c r="G156" s="73"/>
      <c r="H156" s="73"/>
      <c r="I156" s="73">
        <f t="shared" si="5"/>
        <v>0</v>
      </c>
    </row>
    <row r="157" spans="1:9" ht="21" customHeight="1">
      <c r="A157" s="100"/>
      <c r="B157" s="101" t="s">
        <v>482</v>
      </c>
      <c r="C157" s="102" t="s">
        <v>483</v>
      </c>
      <c r="D157" s="103" t="s">
        <v>483</v>
      </c>
      <c r="E157" s="104" t="s">
        <v>483</v>
      </c>
      <c r="F157" s="105">
        <f>SUM(F4:F156)</f>
        <v>0</v>
      </c>
      <c r="G157" s="106" t="s">
        <v>483</v>
      </c>
      <c r="H157" s="105">
        <f>SUM(H4:H156)</f>
        <v>0</v>
      </c>
      <c r="I157" s="105">
        <f>SUM(I4:I156)</f>
        <v>0</v>
      </c>
    </row>
    <row r="159" ht="24">
      <c r="B159" s="91" t="s">
        <v>491</v>
      </c>
    </row>
  </sheetData>
  <sheetProtection selectLockedCells="1" selectUnlockedCells="1"/>
  <mergeCells count="2">
    <mergeCell ref="B1:I1"/>
    <mergeCell ref="A2:I2"/>
  </mergeCells>
  <printOptions/>
  <pageMargins left="0.35433070866141736" right="0.1968503937007874" top="0.35433070866141736" bottom="0.31496062992125984" header="0.5118110236220472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marekb</dc:creator>
  <cp:keywords/>
  <dc:description/>
  <cp:lastModifiedBy>kpieciukiewicz</cp:lastModifiedBy>
  <cp:lastPrinted>2022-12-15T08:32:19Z</cp:lastPrinted>
  <dcterms:created xsi:type="dcterms:W3CDTF">2019-11-13T07:02:02Z</dcterms:created>
  <dcterms:modified xsi:type="dcterms:W3CDTF">2022-12-16T07:14:06Z</dcterms:modified>
  <cp:category/>
  <cp:version/>
  <cp:contentType/>
  <cp:contentStatus/>
</cp:coreProperties>
</file>