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bin" ContentType="application/vnd.openxmlformats-officedocument.spreadsheetml.printerSettings"/>
  <Default Extension="jpeg" ContentType="image/jpeg"/>
  <Default Extension="png" ContentType="image/png"/>
  <Default Extension="wmf" ContentType="image/x-wmf"/>
  <Default Extension="emf" ContentType="image/x-emf"/>
  <Override ContentType="application/vnd.openxmlformats-package.core-properties+xml" PartName="/docProps/core.xml"/>
  <Override ContentType="application/vnd.openxmlformats-officedocument.spreadsheetml.sheet.main+xml" PartName="/xl/workbook.xml"/>
  <Override ContentType="application/vnd.openxmlformats-officedocument.extended-properties+xml" PartName="/docProps/app.xml"/>
  <Override ContentType="application/vnd.openxmlformats-officedocument.spreadsheetml.styles+xml" PartName="/xl/styles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sharedStrings+xml" PartName="/xl/sharedStrings.xml"/>
  <Override ContentType="application/vnd.openxmlformats-officedocument.theme+xml" PartName="/xl/theme/theme1.xml"/>
</Types>
</file>

<file path=_rels/.rels><?xml version="1.0" encoding="UTF-8" standalone="yes"?><Relationships xmlns="http://schemas.openxmlformats.org/package/2006/relationships" 
><Relationship Target="docProps/core.xml" Type="http://schemas.openxmlformats.org/package/2006/relationships/metadata/core-properties" Id="rId1" /><Relationship Target="xl/workbook.xml" Type="http://schemas.openxmlformats.org/officeDocument/2006/relationships/officeDocument" Id="rId2" /><Relationship Target="docProps/app.xml" Type="http://schemas.openxmlformats.org/officeDocument/2006/relationships/extended-properties" Id="rId3" /></Relationships>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5240"/>
  <workbookPr defaultThemeVersion="124226"/>
  <sheets>
    <sheet name="KARTA TYTUŁOWA" sheetId="1" r:id="rId2"/>
    <sheet name="ZBIORCZE ZESTAWIENIE KOSZTÓW" sheetId="2" r:id="rId3"/>
    <sheet name="1 TERMOMODERNIZACJA CZĘŚCI WYSO" sheetId="3" r:id="rId4"/>
    <sheet name="2 TERMOMODERNIZACJA CZĘŚCI NISK" sheetId="4" r:id="rId5"/>
    <sheet name="3 ROBOTY INSTALACYJNE" sheetId="5" r:id="rId6"/>
  </sheets>
  <calcPr calcId="125725" iterateDelta="0.001"/>
  <oleSize ref="A1"/>
</workbook>
</file>

<file path=xl/sharedStrings.xml><?xml version="1.0" encoding="utf-8"?>
<sst xmlns="http://schemas.openxmlformats.org/spreadsheetml/2006/main" count="641">
  <si>
    <t>FORMULARZ OFERTOWY</t>
  </si>
  <si>
    <t/>
  </si>
  <si>
    <t xml:space="preserve">TERMOMODERNIZACJA BUDYNKU COLLEGIUM "ALTUM" Uniwersytetu Ekonomicznego. Kompleksowa modernizacja energetyczna budynku Collegium Altum Uniwersytetu Ekonomicznego w Poznaniu  </t>
  </si>
  <si>
    <t>Budowa:</t>
  </si>
  <si>
    <t xml:space="preserve">Poznań, ul. Powstańców Wielkopolskich 16_x000D__x000A__x000D__x000A_</t>
  </si>
  <si>
    <t>Inwestor:</t>
  </si>
  <si>
    <t xml:space="preserve">UNIWERSYTET EKONOMICZNY W POZNANIU_x000D__x000A_61-857 Poznań, Al. Niepodległości 10_x000D__x000A__x000D__x000A_</t>
  </si>
  <si>
    <t>Jednostka opracowująca:</t>
  </si>
  <si>
    <t xml:space="preserve">J.P.PROJEKT_x000D__x000A_Jacek Podyma_x000D__x000A_60-401 Poznań, ul. Polska 74_x000D__x000A_tel.kom.: 606 241-623_x000D__x000A_e-mail: biuro@jpp.com.pl_x000D__x000A_</t>
  </si>
  <si>
    <t>Data opracowania:</t>
  </si>
  <si>
    <t>2018-10-12</t>
  </si>
  <si>
    <t>Autor opracowania:</t>
  </si>
  <si>
    <t xml:space="preserve">mgr inż. arch. Mariusz Sobczak </t>
  </si>
  <si>
    <t>Wykonawca:</t>
  </si>
  <si>
    <t>Data:</t>
  </si>
  <si>
    <t>Lp</t>
  </si>
  <si>
    <t>Kod branży</t>
  </si>
  <si>
    <t>Oznaczenie arkusza</t>
  </si>
  <si>
    <t>Nazwa elementu</t>
  </si>
  <si>
    <t>Wartość</t>
  </si>
  <si>
    <t>Oszczędności netto</t>
  </si>
  <si>
    <t>Komentarz</t>
  </si>
  <si>
    <t>Wskaźnik techniczno-ekonomiczny</t>
  </si>
  <si>
    <t>Powierzchnia obiektu</t>
  </si>
  <si>
    <t>Jednostka</t>
  </si>
  <si>
    <t>Udział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</si>
  <si>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</si>
  <si>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</si>
  <si>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</si>
  <si>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</si>
  <si>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</si>
  <si>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</si>
  <si>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</si>
  <si>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</si>
  <si>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</si>
  <si>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</si>
  <si>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</si>
  <si>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</si>
  <si>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 xml:space="preserve"> </t>
  </si>
  <si>
    <t xml:space="preserve">Kosztorys </t>
  </si>
  <si>
    <t>Rozdział 1</t>
  </si>
  <si>
    <t>TERMOMODERNIZACJA CZĘŚCI WYSOKIEJ</t>
  </si>
  <si>
    <t>ELEMENT 1.1</t>
  </si>
  <si>
    <t xml:space="preserve">  Ściany zewnętrzne części wysokiej (S6)</t>
  </si>
  <si>
    <t>ELEMENT 1.2</t>
  </si>
  <si>
    <t xml:space="preserve">  Ściany zewnętrzne części szczytowej (S7)</t>
  </si>
  <si>
    <t>ELEMENT 1.3</t>
  </si>
  <si>
    <t xml:space="preserve">  Ściany wyjścia na dach (S13)</t>
  </si>
  <si>
    <t>ELEMENT 1.4</t>
  </si>
  <si>
    <t xml:space="preserve">  Strop nadwieszony 19 piętra (P6)</t>
  </si>
  <si>
    <t>ELEMENT 1.5</t>
  </si>
  <si>
    <t xml:space="preserve">  Wymiana ślusarki okiennej i parapetów</t>
  </si>
  <si>
    <t>ELEMENT 1.6</t>
  </si>
  <si>
    <t xml:space="preserve">  Rusztowania części wysokiej A</t>
  </si>
  <si>
    <t>Rozdział 2</t>
  </si>
  <si>
    <t>TERMOMODERNIZACJA CZĘŚCI NISKIEJ</t>
  </si>
  <si>
    <t>ELEMENT 2.1</t>
  </si>
  <si>
    <t xml:space="preserve">  Ściany zewnętrzne piwnic (S1)</t>
  </si>
  <si>
    <t>ELEMENT 2.2</t>
  </si>
  <si>
    <t xml:space="preserve">  Strop nad parkingiem (P1)</t>
  </si>
  <si>
    <t>ELEMENT 2.3</t>
  </si>
  <si>
    <t xml:space="preserve">  Ściany zewnętrzne wykończone narzutą (S2)</t>
  </si>
  <si>
    <t>13</t>
  </si>
  <si>
    <t>ELEMENT 2.4</t>
  </si>
  <si>
    <t xml:space="preserve">  Ściany nadwieszeń części niskiej (S4)</t>
  </si>
  <si>
    <t>14</t>
  </si>
  <si>
    <t>ELEMENT 2.5</t>
  </si>
  <si>
    <t xml:space="preserve">  Ściana 3 piętra przy attyce (S15)</t>
  </si>
  <si>
    <t>15</t>
  </si>
  <si>
    <t>ELEMENT 2.6</t>
  </si>
  <si>
    <t xml:space="preserve">  Strop kond. nadwieszonej 1,2 i 3 piętra (P2)</t>
  </si>
  <si>
    <t>16</t>
  </si>
  <si>
    <t>ELEMENT 2.7</t>
  </si>
  <si>
    <t xml:space="preserve">  Stropodach - cz. niska (P3)</t>
  </si>
  <si>
    <t>17</t>
  </si>
  <si>
    <t>ELEMENT 2.8</t>
  </si>
  <si>
    <t xml:space="preserve">  Pokrycie świetlików (P5)</t>
  </si>
  <si>
    <t>18</t>
  </si>
  <si>
    <t>ELEMENT 2.9</t>
  </si>
  <si>
    <t xml:space="preserve">  Wymiana ślusarki drzwiowej i okiennej oraz parapetów</t>
  </si>
  <si>
    <t>19</t>
  </si>
  <si>
    <t>ELEMENT 2.10</t>
  </si>
  <si>
    <t xml:space="preserve">  Rusztowania części niskiej A</t>
  </si>
  <si>
    <t>20</t>
  </si>
  <si>
    <t>Rozdział 3</t>
  </si>
  <si>
    <t>ROBOTY INSTALACYJNE</t>
  </si>
  <si>
    <t>21</t>
  </si>
  <si>
    <t>ELEMENT 3.1</t>
  </si>
  <si>
    <t xml:space="preserve">  Modernizacja wentylacji mechanicznej biblioteki i czytelni</t>
  </si>
  <si>
    <t>Dane wyjściowe</t>
  </si>
  <si>
    <t>Odniesienie do dokumentacji przetargowej</t>
  </si>
  <si>
    <t>Kod indywidualny</t>
  </si>
  <si>
    <t>Podstawa</t>
  </si>
  <si>
    <t>Opis robót</t>
  </si>
  <si>
    <t>Szacowany obmiar projektanta</t>
  </si>
  <si>
    <t>Obmiar zweryfikowany przez wykonawcę</t>
  </si>
  <si>
    <t>Krotność</t>
  </si>
  <si>
    <t>Cena jednostkowa netto</t>
  </si>
  <si>
    <t>Przykładowi producenci referencyjni</t>
  </si>
  <si>
    <t>Uwagi oferenta</t>
  </si>
  <si>
    <t>Notatka</t>
  </si>
  <si>
    <t>Rozdział</t>
  </si>
  <si>
    <t>1.1</t>
  </si>
  <si>
    <t>Element</t>
  </si>
  <si>
    <t>Rozebranie pokrycia sciennego z płyt azbestowo-cementowych mocowanych do płatwi stalowych lub żelbetowych; płyty płaskie - nie nadające się do użytku</t>
  </si>
  <si>
    <t>1.1.1</t>
  </si>
  <si>
    <t>KNR 45/102/1</t>
  </si>
  <si>
    <t>m2</t>
  </si>
  <si>
    <t>Norma: KNR 0-45 0102-01, IRM wyd.I 2003_x000D__x000A_BIMES: Roboty rozbiórkowe z płyt dachowych azbestocementowych (uzupełnienie do KNR 4-01, rozdział 05)</t>
  </si>
  <si>
    <t>Demontaż izolacji cieplnej z wełny mineralnej pionowe z płyt układanych na sucho - bud.o wysokości 80 m_x000D__x000A_ - przyjęto wsp.R=0,5</t>
  </si>
  <si>
    <t>1.1.2</t>
  </si>
  <si>
    <t>KNRW 202/612/6</t>
  </si>
  <si>
    <t>Norma: KNR-W 2-02 0612-06, WACETOB wyd.V 2003_x000D__x000A_BIMES: Konstrukcje budowlane (wersja Wacetob z 2003 r.)</t>
  </si>
  <si>
    <t>Ocieplenie ścian budynków płytami z wełny mineralnej gr. 12 cm w technologii z okładziną z płyt elewacyjnych_x000D__x000A_ - lekkie płyty elewacyjne z granulatu, grub. 15 mm</t>
  </si>
  <si>
    <t>1.1.3</t>
  </si>
  <si>
    <t>KNR 33/117/6</t>
  </si>
  <si>
    <t>Norma: KNR 0-33 0117-06, IGM wyd.I 2001_x000D__x000A_BIMES: Technologia docieplania budynków wg systemów STO</t>
  </si>
  <si>
    <t>Malowanie elewacji_x000D__x000A_ - farba elewacyjna akrylowa, matowa, dyspersyjna, elastyczna</t>
  </si>
  <si>
    <t>1.1.4</t>
  </si>
  <si>
    <t>KNR 33/128/1</t>
  </si>
  <si>
    <t>Norma: KNR 0-33 0128-01, IGM wyd.I 2001_x000D__x000A_BIMES: Technologia docieplania budynków wg systemów STO</t>
  </si>
  <si>
    <t>Transport i utylizacja płyt azbestowo-cementowych</t>
  </si>
  <si>
    <t>1.1.5</t>
  </si>
  <si>
    <t># cena zakładowa</t>
  </si>
  <si>
    <t>t</t>
  </si>
  <si>
    <t xml:space="preserve">  _x000D__x000A_</t>
  </si>
  <si>
    <t>Wywiezienie gruzu spryzmowanego samochodami samowyładowczymi na odległość 15 km_x000D__x000A_ - gruz zanieczyszczony (materiały izolacyjne i szkło)</t>
  </si>
  <si>
    <t>1.1.6</t>
  </si>
  <si>
    <t>KNRW 401/109/11</t>
  </si>
  <si>
    <t>m3</t>
  </si>
  <si>
    <t>Norma: KNR-W 4-01 0109-11, WACETOB wyd.III 2000_x000D__x000A_BIMES: Roboty remontowe budowlane (Wersja Wacetob r.1997)</t>
  </si>
  <si>
    <t>Opłata komunalna za utylizację gruzu zanieczyszczonego</t>
  </si>
  <si>
    <t>1.1.7</t>
  </si>
  <si>
    <t># Kalkulacja indywidualna</t>
  </si>
  <si>
    <t>Badania termowizyjne</t>
  </si>
  <si>
    <t>1.1.8</t>
  </si>
  <si>
    <t>kpl</t>
  </si>
  <si>
    <t>RAZEM 1.1    Ściany zewnętrzne części wysokiej (S6)</t>
  </si>
  <si>
    <t>1.2</t>
  </si>
  <si>
    <t>Demontaż obudowy ścian z blach stalowych fałdowych bez ocieplenia montowaną metodą tradycyjną</t>
  </si>
  <si>
    <t>1.2.1</t>
  </si>
  <si>
    <t>KNRW 205/1007/1</t>
  </si>
  <si>
    <t>Norma: KNR-W 2-05 1007-01, WACETOB wyd.I 1992_x000D__x000A_BIMES: Konstrukcje metalowe (wersja Wacetob 1992r)</t>
  </si>
  <si>
    <t>Czyszczenie przez szczotkowanie mechaniczne do drugiego stopnia czystości konstrukcji szkieletowych (stan wyjściowy powierzchni B) - w budowlach o wys. 35-50 m - robota z drabin lub rusztowań przestawnych</t>
  </si>
  <si>
    <t>1.2.2</t>
  </si>
  <si>
    <t>KNRW 712/103/3</t>
  </si>
  <si>
    <t>Norma: KNR-W 7-12 0103-03, WACETOB wyd.II 2001_x000D__x000A_BIMES: Roboty malarskie antykorozyjne i chemoodporne (wersja Wacetob 1992r)</t>
  </si>
  <si>
    <t>Malowanie pędzlem farbami do gruntowania i podkładowymi ftalowymi konstrukcji szkieletowych - w budowlach o wys. 35-50 m - robota z drabin lub rusztowań przestawnych</t>
  </si>
  <si>
    <t>1.2.3</t>
  </si>
  <si>
    <t>KNRW 712/208/3</t>
  </si>
  <si>
    <t>Norma: KNR-W 7-12 0208-03, WACETOB wyd.II 2001_x000D__x000A_BIMES: Roboty malarskie antykorozyjne i chemoodporne (wersja Wacetob 1992r)</t>
  </si>
  <si>
    <t>Malowanie natryskiem pneumatycznym farbami nawierzchniowymi i emaliami ftalowymi konstrukcji kratowych - w budowlach o wys. 35-50 m - robota z drabin lub rusztowań przestawnych</t>
  </si>
  <si>
    <t>1.2.4</t>
  </si>
  <si>
    <t>KNRW 712/222/2</t>
  </si>
  <si>
    <t>Norma: KNR-W 7-12 0222-02, WACETOB wyd.II 2001_x000D__x000A_BIMES: Roboty malarskie antykorozyjne i chemoodporne (wersja Wacetob 1992r)</t>
  </si>
  <si>
    <t>Lekka obudowa ścian z blach stalowych fałdowych z ociepleniem dwupowłokowa montowaną metodą tradycyjną_x000D__x000A_ - paroizolacja_x000D__x000A_ - wełna mineralna grub. 80 mm_x000D__x000A_ - wiatroizolacja_x000D__x000A_ - blacha trapezowa T-55/140x1,0 ocynkowana i powlekana obustronnie_x000D__x000A_ - uskoko w blasze wypełnić wełną mineralną grub. 55 mm</t>
  </si>
  <si>
    <t>1.2.5</t>
  </si>
  <si>
    <t>KNRW 205/1007/3</t>
  </si>
  <si>
    <t>Norma: KNR-W 2-05 1007-03, WACETOB wyd.I 1992_x000D__x000A_BIMES: Konstrukcje metalowe (wersja Wacetob 1992r)</t>
  </si>
  <si>
    <t>Wymiana pokrycia murów ogniowych, pasów pod- i nadrynnowych, wyskoków, pasów elewacyjnych, gzymsów i krawędzi balkonów z blachy z cynku_x000D__x000A_ - wymiana obróbek attyki z blachy tytan-cynk 0,7 mm</t>
  </si>
  <si>
    <t>1.2.6</t>
  </si>
  <si>
    <t>KNRW 401/540/1</t>
  </si>
  <si>
    <t>Norma: KNR-W 4-01 0540-01, WACETOB wyd.III 2000_x000D__x000A_BIMES: Roboty remontowe budowlane (Wersja Wacetob r.1997)</t>
  </si>
  <si>
    <t>Naprawa pokryć dachowych papą termozgrzewalną_x000D__x000A_ - przy wymienianych obróbkach</t>
  </si>
  <si>
    <t>1.2.7</t>
  </si>
  <si>
    <t>KNRW 401/519/3</t>
  </si>
  <si>
    <t>Norma: KNR-W 4-01 0519-03, WACETOB wyd.III 2000_x000D__x000A_BIMES: Roboty remontowe budowlane (Wersja Wacetob r.1997)</t>
  </si>
  <si>
    <t>demontaż konstrukcji stalowej pod reklamy</t>
  </si>
  <si>
    <t>1.2.8</t>
  </si>
  <si>
    <t>zestaw</t>
  </si>
  <si>
    <t>1.2.9</t>
  </si>
  <si>
    <t>RAZEM 1.2    Ściany zewnętrzne części szczytowej (S7)</t>
  </si>
  <si>
    <t>1.3</t>
  </si>
  <si>
    <t>Ocieplenie ścian budynków płytami z wełny mineralnej gr. 15 cm klejonymi do podłoża, wraz z wykonaniem wyprawy elewacyjnej - roboty wykonywane ręcznie_x000D__x000A_ - z tynkiem mozaikowym cokołowym</t>
  </si>
  <si>
    <t>1.3.1</t>
  </si>
  <si>
    <t>KNR 33/109/4</t>
  </si>
  <si>
    <t>Norma: KNR 0-33 0109-04, IGM wyd.I 2001_x000D__x000A_BIMES: Technologia docieplania budynków wg systemów STO</t>
  </si>
  <si>
    <t>Przymocowanie płyt styropianowych lub z wełny mineralnej kołkami do ścian</t>
  </si>
  <si>
    <t>1.3.2</t>
  </si>
  <si>
    <t>KNR 33/123/1</t>
  </si>
  <si>
    <t>szt.</t>
  </si>
  <si>
    <t>Norma: KNR 0-33 0123-01, IGM wyd.I 2001_x000D__x000A_BIMES: Technologia docieplania budynków wg systemów STO</t>
  </si>
  <si>
    <t>Ochrona narożników wypukłych</t>
  </si>
  <si>
    <t>1.3.3</t>
  </si>
  <si>
    <t>KNR 33/121/1</t>
  </si>
  <si>
    <t>m</t>
  </si>
  <si>
    <t>Norma: KNR 0-33 0121-01, IGM wyd.I 2001_x000D__x000A_BIMES: Technologia docieplania budynków wg systemów STO</t>
  </si>
  <si>
    <t>1.3.4</t>
  </si>
  <si>
    <t>RAZEM 1.3    Ściany wyjścia na dach (S13)</t>
  </si>
  <si>
    <t>1.4</t>
  </si>
  <si>
    <t>Rozebranie pokrycia z płyt azbestowo-cementowych mocowanych do płatwi stalowych lub żelbetowych; płyty płaskie - nie nadające się do użytku</t>
  </si>
  <si>
    <t>1.4.1</t>
  </si>
  <si>
    <t>1.4.2</t>
  </si>
  <si>
    <t>Ocieplenie stropu płytami z wełny mineralnej gr. 15 cm w technologii z okładziną z płyt elewacyjnych_x000D__x000A_ - lekkie płyty elewacyjne z granulatu, grub. 15 mm</t>
  </si>
  <si>
    <t>1.4.3</t>
  </si>
  <si>
    <t>KNR 33/117/8</t>
  </si>
  <si>
    <t>Norma: KNR 0-33 0117-08, IGM wyd.I 2001_x000D__x000A_BIMES: Technologia docieplania budynków wg systemów STO</t>
  </si>
  <si>
    <t>1.4.4</t>
  </si>
  <si>
    <t>1.4.5</t>
  </si>
  <si>
    <t xml:space="preserve">#   </t>
  </si>
  <si>
    <t>1.4.6</t>
  </si>
  <si>
    <t>1.4.7</t>
  </si>
  <si>
    <t>1.4.8</t>
  </si>
  <si>
    <t>RAZEM 1.4    Strop nadwieszony 19 piętra (P6)</t>
  </si>
  <si>
    <t>1.5</t>
  </si>
  <si>
    <t>Rozszklenie otworów okiennych lub drzwiowych o ramach metalowych - bez odzysku szkła_x000D__x000A_ - rozszklenie okien i fasad</t>
  </si>
  <si>
    <t>1.5.1</t>
  </si>
  <si>
    <t>KNRW 401/1111/2</t>
  </si>
  <si>
    <t>Norma: KNR-W 4-01 1111-02, WACETOB wyd.III 2000_x000D__x000A_BIMES: Roboty remontowe budowlane (Wersja Wacetob r.1997)</t>
  </si>
  <si>
    <t>Demontaż przegród aluminiowych lub stalowych z profili cienkościennych powlekanych z drzwiami - powierzchnia pow. 10 m2_x000D__x000A_ - demontaż złomowy</t>
  </si>
  <si>
    <t>1.5.2</t>
  </si>
  <si>
    <t>KNNR 7/505/3</t>
  </si>
  <si>
    <t>Norma: KNNR 7 0505-03, Kancelaria Prezesa Rady Ministrów 2001_x000D__x000A_BIMES: Konstrukcje metalowe (Załącznik nr 1 MRRiB 26.09.2000)</t>
  </si>
  <si>
    <t>Wykucie otworów w ścianach z cegieł o grubości ponad 1/2 ceg. na zaprawie wapiennej lub cementowo-wapiennej dla otworów drzwiowych i okiennych</t>
  </si>
  <si>
    <t>1.5.3</t>
  </si>
  <si>
    <t>KNRW 401/331/3</t>
  </si>
  <si>
    <t>Norma: KNR-W 4-01 0331-03, WACETOB wyd.III 2000_x000D__x000A_BIMES: Roboty remontowe budowlane (Wersja Wacetob r.1997)</t>
  </si>
  <si>
    <t>Uzupełnienie ścian lub zamurowanie otworów w ścianach na zaprawie cementowo-wapiennej bloczkami z betonu komórkowego_x000D__x000A_ - podmurowanie okien na wys. 12 cm</t>
  </si>
  <si>
    <t>1.5.4</t>
  </si>
  <si>
    <t>KNRW 401/304/2</t>
  </si>
  <si>
    <t>Norma: KNR-W 4-01 0304-02, WACETOB wyd.III 2000_x000D__x000A_BIMES: Roboty remontowe budowlane (Wersja Wacetob r.1997)</t>
  </si>
  <si>
    <t>Remont posadzek z płytek terakotowych szkliwionych 30x30 cm na kleju_x000D__x000A_ - uzupełnienie posadzki w progach wykutych otworów</t>
  </si>
  <si>
    <t>1.5.5</t>
  </si>
  <si>
    <t>KNNR 3/804/8</t>
  </si>
  <si>
    <t>Norma: KNNR 3 0804-08, Kancelaria Prezesa Rady Ministrów 2001_x000D__x000A_BIMES: Roboty remontowe ogólnobudowlane (Załącznik nr 1 MRRiB 26.09.2000)</t>
  </si>
  <si>
    <t>Wykonanie tynków zwykłych wewnętrznych kat.III z zaprawy cem.-wap. na ościeżach z cegły, pustaków ceramicznych, betonu o szer. do 25 cm_x000D__x000A_ - na ościeżach wykutych otworów</t>
  </si>
  <si>
    <t>1.5.6</t>
  </si>
  <si>
    <t>KNRW 401/708/2</t>
  </si>
  <si>
    <t>Norma: KNR-W 4-01 0708-02, WACETOB wyd.III 2000_x000D__x000A_BIMES: Roboty remontowe budowlane (Wersja Wacetob r.1997)</t>
  </si>
  <si>
    <t>Wykonanie tynków zwykłych wewnętrznych kat.III z zaprawy cem.-wap. na ościeżach z cegły, pustaków ceramicznych, betonu o szer. do 15 cm_x000D__x000A_ - na podmurówce okien</t>
  </si>
  <si>
    <t>1.5.7</t>
  </si>
  <si>
    <t>KNRW 401/708/1</t>
  </si>
  <si>
    <t>Norma: KNR-W 4-01 0708-01, WACETOB wyd.III 2000_x000D__x000A_BIMES: Roboty remontowe budowlane (Wersja Wacetob r.1997)</t>
  </si>
  <si>
    <t>Przygotowanie powierzchni pod malowanie farbami emulsyjnymi starych tynków z poszpachlowaniem nierówności</t>
  </si>
  <si>
    <t>1.5.8</t>
  </si>
  <si>
    <t>KNRW 401/1204/8</t>
  </si>
  <si>
    <t>Norma: KNR-W 4-01 1204-08, WACETOB wyd.III 2000_x000D__x000A_BIMES: Roboty remontowe budowlane (Wersja Wacetob r.1997)</t>
  </si>
  <si>
    <t>Dwukrotne malowanie farbami emulsyjnymi starych tynków wewnętrznych ścian_x000D__x000A_ - ściany podokienne_x000D__x000A_ - kolor dopasowany do istniejącego w pomieszczeniach</t>
  </si>
  <si>
    <t>1.5.9</t>
  </si>
  <si>
    <t>KNRW 401/1204/2</t>
  </si>
  <si>
    <t>Norma: KNR-W 4-01 1204-02, WACETOB wyd.III 2000_x000D__x000A_BIMES: Roboty remontowe budowlane (Wersja Wacetob r.1997)</t>
  </si>
  <si>
    <t>Przegrody aluminiowe lub stalowe z profili cienkościennych powlekanych z drzwiami - powierzchnia pow. 10 m2_x000D__x000A_ - profile i szklenie zgodnie z opisem w projekcie</t>
  </si>
  <si>
    <t>1.5.10</t>
  </si>
  <si>
    <t>Demontaż i ponowny montaż połączeń ślusarki ze ściankami działowymi</t>
  </si>
  <si>
    <t>1.5.11</t>
  </si>
  <si>
    <t>szt</t>
  </si>
  <si>
    <t>Rozebranie parapetów z blachy nie nadającej się do użytku</t>
  </si>
  <si>
    <t>1.5.12</t>
  </si>
  <si>
    <t>KNRW 401/545/8</t>
  </si>
  <si>
    <t>Norma: KNR-W 4-01 0545-08, WACETOB wyd.III 2000_x000D__x000A_BIMES: Roboty remontowe budowlane (Wersja Wacetob r.1997)</t>
  </si>
  <si>
    <t>Parapety zewnętrzne szerokości w rozwinięciu do 25 cm - montaż z gotowych elementów prefabrykowanych z blachy aluminiowej powlekanej</t>
  </si>
  <si>
    <t>1.5.13</t>
  </si>
  <si>
    <t>KNRW 202/517/1</t>
  </si>
  <si>
    <t>Norma: KNR-W 2-02 0517-01, WACETOB wyd.V 2003_x000D__x000A_BIMES: Konstrukcje budowlane (wersja Wacetob z 2003 r.)</t>
  </si>
  <si>
    <t>Wykucie z muru podokienników</t>
  </si>
  <si>
    <t>1.5.14</t>
  </si>
  <si>
    <t>KNRW 401/353/12</t>
  </si>
  <si>
    <t>Norma: KNR-W 4-01 0353-12, WACETOB wyd.III 2000_x000D__x000A_BIMES: Roboty remontowe budowlane (Wersja Wacetob r.1997)</t>
  </si>
  <si>
    <t>Osadzenie podokienników drewnianych z płyty wiórowej laminowanej</t>
  </si>
  <si>
    <t>1.5.15</t>
  </si>
  <si>
    <t>KNNR 2/302/7</t>
  </si>
  <si>
    <t>Norma: KNNR 2 0302-07, Kancelaria Prezesa Rady Ministrów 2001_x000D__x000A_BIMES: Konstrukcje budowlane budownictwa ogólnego (Załącznik nr 1 MRRiB 26.09.2000)</t>
  </si>
  <si>
    <t>Wywiezienie gruzu spryzmowanego samochodami samowyładowczymi na odległość 15 km_x000D__x000A_ - gruz czysty</t>
  </si>
  <si>
    <t>1.5.16</t>
  </si>
  <si>
    <t>1.5.17</t>
  </si>
  <si>
    <t>1.5.18</t>
  </si>
  <si>
    <t>1.5.19</t>
  </si>
  <si>
    <t>RAZEM 1.5    Wymiana ślusarki okiennej i parapetów</t>
  </si>
  <si>
    <t>1.6</t>
  </si>
  <si>
    <t>Podesty ruchome wiszące nieprzejezdne RwW-3/100 o wysokości podnoszenia do 100 m i długości pomostu roboczego 6.6 m - montaż wysięgników podstów na dachu z attyką</t>
  </si>
  <si>
    <t>1.6.1</t>
  </si>
  <si>
    <t>KNRW 202/1607/6</t>
  </si>
  <si>
    <t>stan.podw.</t>
  </si>
  <si>
    <t>Norma: KNR-W 2-02 1607-06, WACETOB wyd.V 2003_x000D__x000A_BIMES: Konstrukcje budowlane (wersja Wacetob z 2003 r.)</t>
  </si>
  <si>
    <t>Podesty ruchome wiszące nieprzejezdne RwW-3/100 o wysokości podnoszenia do 100 m i długości pomostu roboczego 6.6 m - przestawienie na następne stanowisko - montaż wysięgników podstów na dachu z attyką</t>
  </si>
  <si>
    <t>1.6.2</t>
  </si>
  <si>
    <t>Podesty ruchome wiszące nieprzejezdne RwW-1/100 o wysokości podnoszenia do 100 m i długości pomostu roboczego 2.2 m - montaż wysięgników podstów na dachu z attyką</t>
  </si>
  <si>
    <t>1.6.3</t>
  </si>
  <si>
    <t>KNRW 202/1607/4</t>
  </si>
  <si>
    <t>Norma: KNR-W 2-02 1607-04, WACETOB wyd.V 2003_x000D__x000A_BIMES: Konstrukcje budowlane (wersja Wacetob z 2003 r.)</t>
  </si>
  <si>
    <t>Podesty ruchome wiszące nieprzejezdne RwW-1/100 o wysokości podnoszenia do 100 m i długości pomostu roboczego 2.2 m - przestawienie na następne stanowisko - montaż wysięgników podstów na dachu z attyką</t>
  </si>
  <si>
    <t>1.6.4</t>
  </si>
  <si>
    <t>Czas pracy rusztowań podwieszonych</t>
  </si>
  <si>
    <t>1.6.5</t>
  </si>
  <si>
    <t># _x0009__x0009__x0009_KNR 2-02 r.16 z.sz.5.15_x0009__x0009_0</t>
  </si>
  <si>
    <t>r-g</t>
  </si>
  <si>
    <t xml:space="preserve">_x0009__x0009__x0009_KNR 2-02 r.16 z.sz.5.15_x0009__x0009_0_x000D__x000A_</t>
  </si>
  <si>
    <t>RAZEM 1.6    Rusztowania części wysokiej A</t>
  </si>
  <si>
    <t>RAZEM 1  TERMOMODERNIZACJA CZĘŚCI WYSOKIEJ</t>
  </si>
  <si>
    <t>2.1</t>
  </si>
  <si>
    <t>Odbicie tynków wewnętrznych z zaprawy cementowo-wapiennej na ścianach, filarach, pilastrach o powierzchni odbicia do 5 m2</t>
  </si>
  <si>
    <t>2.1.1</t>
  </si>
  <si>
    <t>KNRW 401/701/2</t>
  </si>
  <si>
    <t>Norma: KNR-W 4-01 0701-02, WACETOB wyd.III 2000_x000D__x000A_BIMES: Roboty remontowe budowlane (Wersja Wacetob r.1997)</t>
  </si>
  <si>
    <t>Uzupełnienie tynków wewnętrznych zwykłych kat.III z zaprawy cem.-wap. na ścianach i słupach prostokątnych na podłożu z cegły, pustaków ceramicznych, gazo- i pianobetonów o powierzchni do 5 m2 w 1 miejscu</t>
  </si>
  <si>
    <t>2.1.2</t>
  </si>
  <si>
    <t>KNRW 401/711/3</t>
  </si>
  <si>
    <t>Norma: KNR-W 4-01 0711-03, WACETOB wyd.III 2000_x000D__x000A_BIMES: Roboty remontowe budowlane (Wersja Wacetob r.1997)</t>
  </si>
  <si>
    <t>Ocieplenie ścian budynków płytami z wełny mineralnej gr. 15 cm klejonymi do podłoża  wraz z wykonaniem wyprawy elewacyjnej - roboty wykonywane ręcznie,_x000D__x000A_ - z tynkiem akrylowym barwionym w masie</t>
  </si>
  <si>
    <t>2.1.3</t>
  </si>
  <si>
    <t>Ocieplenie ścian budynków płytami styropianowymi gr. 15 cm klejonymi do podłoża w technologii wraz z wykonaniem wyprawy elewacyjnej - roboty wykonywane ręcznie_x000D__x000A_ - polistyren ekstrudowany XPS_x000D__x000A_ - z tynkiem mozaikowym cokołowym</t>
  </si>
  <si>
    <t>2.1.4</t>
  </si>
  <si>
    <t>KNR 33/105/4</t>
  </si>
  <si>
    <t>Norma: KNR 0-33 0105-04, IGM wyd.I 2001_x000D__x000A_BIMES: Technologia docieplania budynków wg systemów STO</t>
  </si>
  <si>
    <t>2.1.5</t>
  </si>
  <si>
    <t>2.1.6</t>
  </si>
  <si>
    <t>2.1.7</t>
  </si>
  <si>
    <t>RAZEM 2.1    Ściany zewnętrzne piwnic (S1)</t>
  </si>
  <si>
    <t>2.2</t>
  </si>
  <si>
    <t>Odbicie tynków wewnętrznych z zaprawy cementowo-wapiennej na stropach płaskich, belkach, biegach i spocznikach schodów. o powierzchni odbicia ponad 5 m2</t>
  </si>
  <si>
    <t>2.2.1</t>
  </si>
  <si>
    <t>KNRW 401/701/11</t>
  </si>
  <si>
    <t>Norma: KNR-W 4-01 0701-11, WACETOB wyd.III 2000_x000D__x000A_BIMES: Roboty remontowe budowlane (Wersja Wacetob r.1997)</t>
  </si>
  <si>
    <t>Demontaż izolacji na suficie</t>
  </si>
  <si>
    <t>2.2.2</t>
  </si>
  <si>
    <t>KNRW 401/609/1</t>
  </si>
  <si>
    <t>Norma: KNR-W 4-01 0609-01, WACETOB wyd.III 2000_x000D__x000A_BIMES: Roboty remontowe budowlane (Wersja Wacetob r.1997)</t>
  </si>
  <si>
    <t>Ocieplenie stropu płytami z wełny mineralnej gr. 30 cm (2x15 cm) klejonymi do podłoża, wraz z wykonaniem wyprawy elewacyjnej_x000D__x000A_ - tynk akrylowy barwiony w masie</t>
  </si>
  <si>
    <t>2.2.3</t>
  </si>
  <si>
    <t># KNR 0-33 0109-04 + KNR 0-33 0102-04</t>
  </si>
  <si>
    <t>KNR 0-33 0109-04 + KNR 0-33 0102-04_x000D__x000A_IGM wyd.I 2001</t>
  </si>
  <si>
    <t>Przymocowanie płyt styropianowych lub z wełny mineralnej kołkami do stropu</t>
  </si>
  <si>
    <t>2.2.4</t>
  </si>
  <si>
    <t>2.2.5</t>
  </si>
  <si>
    <t>2.2.6</t>
  </si>
  <si>
    <t>2.2.7</t>
  </si>
  <si>
    <t>Demontaż i ponowny montaż przepierzenia z siatki stalowej w piwnicy_x000D__x000A_ - wraz ze skróceniem od góry o 25 cm, oczyszczeniem i pomalowaniem</t>
  </si>
  <si>
    <t>2.2.8</t>
  </si>
  <si>
    <t>KNRW 401/1301/1</t>
  </si>
  <si>
    <t>Norma: KNR-W 4-01 1301-01, WACETOB wyd.III 2000_x000D__x000A_BIMES: Roboty remontowe budowlane (Wersja Wacetob r.1997)</t>
  </si>
  <si>
    <t>Obudowa i docieplenie istniejącego korytka kablowego pod stropem piwnicy</t>
  </si>
  <si>
    <t>2.2.9</t>
  </si>
  <si>
    <t># Kalkulacja własna</t>
  </si>
  <si>
    <t>2.2.10</t>
  </si>
  <si>
    <t>RAZEM 2.2    Strop nad parkingiem (P1)</t>
  </si>
  <si>
    <t>2.3</t>
  </si>
  <si>
    <t>Zerwanie okładzin z masy lastrykowej_x000D__x000A_ - skucie narzuty</t>
  </si>
  <si>
    <t>2.3.1</t>
  </si>
  <si>
    <t>KNRW 401/807/4</t>
  </si>
  <si>
    <t>Norma: KNR-W 4-01 0807-04, WACETOB wyd.III 2000_x000D__x000A_BIMES: Roboty remontowe budowlane (Wersja Wacetob r.1997)</t>
  </si>
  <si>
    <t>Ocieplenie ścian budynków w technologii elewacji podwieszonej:_x000D__x000A_ - płyta izolacyjna PIR obustronnie laminowana folią aluminiową, malowana na czarno, grub. 8 cm_x000D__x000A_ - podkonstrukcja systemowa_x000D__x000A_ - płyta nośna grub.1,2 cm z przetworzonej stłuczki szklanej, obustronnie wzmocniona siatką zbrojącą_x000D__x000A_ - siatka + szpachla zbrojąca</t>
  </si>
  <si>
    <t>2.3.2</t>
  </si>
  <si>
    <t>KNR 33/112/2</t>
  </si>
  <si>
    <t>Norma: KNR 0-33 0112-02, IGM wyd.I 2001_x000D__x000A_BIMES: Technologia docieplania budynków wg systemów STO</t>
  </si>
  <si>
    <t>Zewnętrzne okładziny ścian z masy lastryko na ścianach płaskich, cylindrycznych i pilastrach oraz powierzchniach balkonów i prześwitów, zmywane_x000D__x000A_ - narzuta grub. 30mm na bazie kruszywa naturalnego, identyczna z istniejącą</t>
  </si>
  <si>
    <t>2.3.3</t>
  </si>
  <si>
    <t>KNRW 202/925/1</t>
  </si>
  <si>
    <t>Norma: KNR-W 2-02 0925-01, WACETOB wyd.V 2003_x000D__x000A_BIMES: Konstrukcje budowlane (wersja Wacetob z 2003 r.)</t>
  </si>
  <si>
    <t>Uzupełnienie ścian lub zamurowanie otworów w ścianach na zaprawie cementowo-wapiennej bloczkami z betonu komórkowego</t>
  </si>
  <si>
    <t>2.3.4</t>
  </si>
  <si>
    <t>Uzupełnienie tynków wewnętrznych zwykłych kat.III z zaprawy cem.-wap. na ścianach i słupach prostokątnych na podłożu z cegły, pustaków ceramicznych, gazo- i pianobetonów o powierzchni do 5 m2 w 1 miejscu_x000D__x000A_ - otynkowanie zamurowanych fragmentów ścian</t>
  </si>
  <si>
    <t>2.3.5</t>
  </si>
  <si>
    <t>Tynki (gładzie) jednowarstwowe wewnętrzne grubości 3 mm z gipsu szpachlowego wykonywane ręcznie na ścianach na podłożu z tynku</t>
  </si>
  <si>
    <t>2.3.6</t>
  </si>
  <si>
    <t>KNRW 202/2011/2</t>
  </si>
  <si>
    <t>Norma: KNR-W 2-02 2011-02, WACETOB wyd.V 2003_x000D__x000A_BIMES: Konstrukcje budowlane (wersja Wacetob z 2003 r.)</t>
  </si>
  <si>
    <t>Dwukrotne malowanie farbami emulsyjnymi powierzchni wewnętrznych - podłoży gipsowych z gruntowaniem_x000D__x000A_ - farba lateksowa biała</t>
  </si>
  <si>
    <t>2.3.7</t>
  </si>
  <si>
    <t>KNRW 202/1510/3</t>
  </si>
  <si>
    <t>Norma: KNR-W 2-02 1510-03, WACETOB wyd.V 2003_x000D__x000A_BIMES: Konstrukcje budowlane (wersja Wacetob z 2003 r.)</t>
  </si>
  <si>
    <t>Wykucie otworów w ścianach z cegieł o grubości ponad 1/2 ceg. na zaprawie wapiennej lub cementowo-wapiennej dla otworów drzwiowych i okiennych_x000D__x000A_ - poszerzenie otworów okiennych</t>
  </si>
  <si>
    <t>2.3.8</t>
  </si>
  <si>
    <t>Wykonanie tynków zwykłych wewnętrznych kat.III z zaprawy cem.-wap. na ościeżach z cegły, pustaków ceramicznych, betonu o szer. do 40 cm_x000D__x000A_ - na ościeżach poszerzanych otworów</t>
  </si>
  <si>
    <t>2.3.9</t>
  </si>
  <si>
    <t>KNRW 401/708/3</t>
  </si>
  <si>
    <t>Norma: KNR-W 4-01 0708-03, WACETOB wyd.III 2000_x000D__x000A_BIMES: Roboty remontowe budowlane (Wersja Wacetob r.1997)</t>
  </si>
  <si>
    <t>Demontaż, oczyszczenie i ponowny montaż napisów na elewacji</t>
  </si>
  <si>
    <t>2.3.10</t>
  </si>
  <si>
    <t>kpl.</t>
  </si>
  <si>
    <t>2.3.11</t>
  </si>
  <si>
    <t>2.3.12</t>
  </si>
  <si>
    <t>RAZEM 2.3    Ściany zewnętrzne wykończone narzutą (S2)</t>
  </si>
  <si>
    <t>2.4</t>
  </si>
  <si>
    <t>2.4.1</t>
  </si>
  <si>
    <t>Montaż konstrukcji uzupełniajacych z profili walcowanych na gorąco pod lekką obudowę</t>
  </si>
  <si>
    <t>2.4.2</t>
  </si>
  <si>
    <t>KNRW 205/1005/3</t>
  </si>
  <si>
    <t>Norma: KNR-W 2-05 1005-03, WACETOB wyd.I 1992_x000D__x000A_BIMES: Konstrukcje metalowe (wersja Wacetob 1992r)</t>
  </si>
  <si>
    <t>2.4.3</t>
  </si>
  <si>
    <t>2.4.4</t>
  </si>
  <si>
    <t>2.4.5</t>
  </si>
  <si>
    <t>Lekka obudowa ścian z blach stalowych fałdowych z ociepleniem dwupowłokowa montowaną metodą tradycyjną_x000D__x000A_ - płyta do termomodernizacji fasad wentylowanych ze sztywnej pianki rezolowej pokrytej obustronnie folią aluminiową malowaną na czarno, grub. 80 mm_x000D__x000A_ - blacha trapezowa T-55/140x1,0 ocynkowana i powlekana obustronnie</t>
  </si>
  <si>
    <t>2.4.6</t>
  </si>
  <si>
    <t>2.4.7</t>
  </si>
  <si>
    <t>RAZEM 2.4    Ściany nadwieszeń części niskiej (S4)</t>
  </si>
  <si>
    <t>2.5</t>
  </si>
  <si>
    <t>Ocieplenie ścian budynków płytami termoizolacyjnymi_x000D__x000A_ - płyta do termomodernizacji fasad wentylowanych ze sztywnej pianki rezolowej pokrytej obustronnie folią aluminiową malowaną na czarno, grub. 80 mm_x000D__x000A_ - podkonstrukcja systemowa</t>
  </si>
  <si>
    <t>2.5.1</t>
  </si>
  <si>
    <t>KNR 33/113/1</t>
  </si>
  <si>
    <t>Norma: KNR 0-33 0113-01, IGM wyd.I 2001_x000D__x000A_BIMES: Technologia docieplania budynków wg systemów STO</t>
  </si>
  <si>
    <t>2.5.2</t>
  </si>
  <si>
    <t>RAZEM 2.5    Ściana 3 piętra przy attyce (S15)</t>
  </si>
  <si>
    <t>2.6</t>
  </si>
  <si>
    <t>Sufity kasetowe, panelowe, klubowe z blach stalowych powlekanych_x000D__x000A_ - sufit listwowy, aluminiowym demontowalny, mocowany zatrzaskowo, wraz z podkonstrukcją systemową</t>
  </si>
  <si>
    <t>2.6.1</t>
  </si>
  <si>
    <t>KNNR 7/502/3</t>
  </si>
  <si>
    <t>Norma: KNNR 7 0502-03, Kancelaria Prezesa Rady Ministrów 2001_x000D__x000A_BIMES: Konstrukcje metalowe (Załącznik nr 1 MRRiB 26.09.2000)</t>
  </si>
  <si>
    <t>Paroizolacja</t>
  </si>
  <si>
    <t>2.6.2</t>
  </si>
  <si>
    <t>KNRW 202/606/2</t>
  </si>
  <si>
    <t>Norma: KNR-W 2-02 0606-02, WACETOB wyd.V 2003_x000D__x000A_BIMES: Konstrukcje budowlane (wersja Wacetob z 2003 r.)</t>
  </si>
  <si>
    <t>Izolacje cieplne i przeciwdźwiękowe z wełny mineralnej poziome z płyt układanych na sucho_x000D__x000A_ - płyty z wełny mineralnej grub. w sumie 25 cm pomiędzy podciągami</t>
  </si>
  <si>
    <t>2.6.3</t>
  </si>
  <si>
    <t># KNR-W 2-02 0612-03 + KNR-  2-02 0612-04</t>
  </si>
  <si>
    <t>KNR-W 2-02 0612-03 + KNR-  2-02 0612-04_x000D__x000A_WACETOB wyd.V 2003</t>
  </si>
  <si>
    <t>Folia wiatroizolacyjna ułożona jw.</t>
  </si>
  <si>
    <t>2.6.4</t>
  </si>
  <si>
    <t>2.6.5</t>
  </si>
  <si>
    <t>RAZEM 2.6    Strop kond. nadwieszonej 1,2 i 3 piętra (P2)</t>
  </si>
  <si>
    <t>2.7</t>
  </si>
  <si>
    <t>Przebicie otworów w ścianach z cegieł o grubości 1 ceg. na zaprawie cementowo-wapiennej_x000D__x000A_ - otwory technologiczne w ścianach kolankowych)</t>
  </si>
  <si>
    <t>2.7.1</t>
  </si>
  <si>
    <t>KNRW 401/335/9</t>
  </si>
  <si>
    <t>Norma: KNR-W 4-01 0335-09, WACETOB wyd.III 2000_x000D__x000A_BIMES: Roboty remontowe budowlane (Wersja Wacetob r.1997)</t>
  </si>
  <si>
    <t>Przebicie w dachu otworów o powierzchni do 0.1 m2 - konstrukcja stropu żelbetowa - grubość stropu 100 mm_x000D__x000A_ - otwory technologiczne w płytach korytkowych, wraz z wykonaniem i uszczelnieniem kołnierza</t>
  </si>
  <si>
    <t>2.7.2</t>
  </si>
  <si>
    <t>KNR 728/208/2</t>
  </si>
  <si>
    <t>otw.</t>
  </si>
  <si>
    <t>Norma: KNR 7-28 0208-02, WACETOB wyd.I 1992,biuletyny do 9 1996_x000D__x000A_BIMES: Roboty budowlane przy montażu maszyn i urządzeń</t>
  </si>
  <si>
    <t>Izolacje cieplne stropodachów i poddaszy, wykonywane granulatem z wełny mineralnej metodą wdmuchiwania do przestrzeni poziomych_x000D__x000A_ - grubość izolacji 45-70 cm (przyjęto średnio 60 cm)</t>
  </si>
  <si>
    <t>2.7.3</t>
  </si>
  <si>
    <t># KNR 9-12 0303-04 + KNR 9-12 0303-06</t>
  </si>
  <si>
    <t>KNR 9-12 0303-04 + KNR 9-12 0303-06_x000D__x000A_ORGBUD-SERWIS,wyd.I 2005</t>
  </si>
  <si>
    <t>Zamurowanie przebić w ścianach z cegieł o grubości 1 ceg.</t>
  </si>
  <si>
    <t>2.7.4</t>
  </si>
  <si>
    <t>KNRW 401/325/3</t>
  </si>
  <si>
    <t>Norma: KNR-W 4-01 0325-03, WACETOB wyd.III 2000_x000D__x000A_BIMES: Roboty remontowe budowlane (Wersja Wacetob r.1997)</t>
  </si>
  <si>
    <t>Drobne naprawy pokrycia z papy polegające na umocowaniu pokrycia i zakitowaniu</t>
  </si>
  <si>
    <t>2.7.5</t>
  </si>
  <si>
    <t>KNRW 401/518/1</t>
  </si>
  <si>
    <t>Norma: KNR-W 4-01 0518-01, WACETOB wyd.III 2000_x000D__x000A_BIMES: Roboty remontowe budowlane (Wersja Wacetob r.1997)</t>
  </si>
  <si>
    <t>Pokrycie dachów papą termozgrzewalną dwuwarstwowe</t>
  </si>
  <si>
    <t>2.7.6</t>
  </si>
  <si>
    <t>KNRW 202/504/2</t>
  </si>
  <si>
    <t>Norma: KNR-W 2-02 0504-02, WACETOB wyd.V 2003_x000D__x000A_BIMES: Konstrukcje budowlane (wersja Wacetob z 2003 r.)</t>
  </si>
  <si>
    <t>Kominki wentylacyjne w otworach wykutych w dachu</t>
  </si>
  <si>
    <t>2.7.7</t>
  </si>
  <si>
    <t>KNRW 202/533/1</t>
  </si>
  <si>
    <t>Norma: KNR-W 2-02 0533-01, WACETOB wyd.V 2003_x000D__x000A_BIMES: Konstrukcje budowlane (wersja Wacetob z 2003 r.)</t>
  </si>
  <si>
    <t>2.7.8</t>
  </si>
  <si>
    <t>2.7.9</t>
  </si>
  <si>
    <t>Demontaz i ponowny montaż urządzeń dachowych utrudniających roboty pokrywcze_x000D__x000A_ - wraz z uszcelnieniem podparć po ponownym montażu</t>
  </si>
  <si>
    <t>2.7.10</t>
  </si>
  <si>
    <t>2.7.11</t>
  </si>
  <si>
    <t>2.7.12</t>
  </si>
  <si>
    <t>RAZEM 2.7    Stropodach - cz. niska (P3)</t>
  </si>
  <si>
    <t>2.8</t>
  </si>
  <si>
    <t>Rozebranie pokrycia dachowego z płyt azbestowo-cementowych mocowanych do płatwi; płyty płaskie - nie nadające się do użytku</t>
  </si>
  <si>
    <t>2.8.1</t>
  </si>
  <si>
    <t>2.8.2</t>
  </si>
  <si>
    <t>2.8.3</t>
  </si>
  <si>
    <t>2.8.4</t>
  </si>
  <si>
    <t>Izolacje cieplne i przeciwdźwiękowe z wełny mineralnej poziome z płyt układanych na sucho - jedna warstwa_x000D__x000A_ - grub. 12 cm (w konstrukcji stalowej)</t>
  </si>
  <si>
    <t>2.8.5</t>
  </si>
  <si>
    <t>KNRW 202/612/3</t>
  </si>
  <si>
    <t>Norma: KNR-W 2-02 0612-03, WACETOB wyd.V 2003_x000D__x000A_BIMES: Konstrukcje budowlane (wersja Wacetob z 2003 r.)</t>
  </si>
  <si>
    <t>Więźba dachowa o układzie jętkowym z tarcicy nasyconej pod pokrycie dachu płytami o rozpiętości 7.5 m_x000D__x000A_ - krokwie 60x120 cm</t>
  </si>
  <si>
    <t>2.8.6</t>
  </si>
  <si>
    <t>KNRW 202/401/1</t>
  </si>
  <si>
    <t>Norma: KNR-W 2-02 0401-01, WACETOB wyd.V 2003_x000D__x000A_BIMES: Konstrukcje budowlane (wersja Wacetob z 2003 r.)</t>
  </si>
  <si>
    <t>Izolacje cieplne i przeciwdźwiękowe z wełny mineralnej poziome z płyt układanych na sucho - jedna warstwa_x000D__x000A_ - grub. 7 cm (w krokwiach drewnianych)</t>
  </si>
  <si>
    <t>2.8.7</t>
  </si>
  <si>
    <t>Folia wiatroizolacyjna</t>
  </si>
  <si>
    <t>2.8.8</t>
  </si>
  <si>
    <t>Ołacenie połaci dachowych o rozstawie ponad 24 cm z tarcicy nasyconej_x000D__x000A_ - łaty 50x40 mm_x000D__x000A_ - kontrłaty 50x20 mm</t>
  </si>
  <si>
    <t>2.8.9</t>
  </si>
  <si>
    <t>KNRW 202/410/4</t>
  </si>
  <si>
    <t>Norma: KNR-W 2-02 0410-04, WACETOB wyd.V 2003_x000D__x000A_BIMES: Konstrukcje budowlane (wersja Wacetob z 2003 r.)</t>
  </si>
  <si>
    <t>Pokrycie dachów blachą tytan-cynk grubości 0.70 mm; rozstaw rąbka prostopadłego do okapu 90 cm</t>
  </si>
  <si>
    <t>2.8.10</t>
  </si>
  <si>
    <t>KNRW 202/509/4</t>
  </si>
  <si>
    <t>Norma: KNR-W 2-02 0509-04, WACETOB wyd.V 2003_x000D__x000A_BIMES: Konstrukcje budowlane (wersja Wacetob z 2003 r.)</t>
  </si>
  <si>
    <t>Ołacenie połaci dachowych o rozstawie ponad 24 cm z tarcicy nasyconej_x000D__x000A_ - łaty 50x40 mm</t>
  </si>
  <si>
    <t>2.8.11</t>
  </si>
  <si>
    <t>Lekka obudowa dachu szedowego i stromego o nachyleniu powyżej 10% z blach stalowych fałdowych _x000D__x000A_ - blacha trapezowa T-55/188x1,0 ocynkowana i powlekana obustronnie</t>
  </si>
  <si>
    <t>2.8.12</t>
  </si>
  <si>
    <t>KNRW 205/1008/2</t>
  </si>
  <si>
    <t>Norma: KNR-W 2-05 1008-02, WACETOB wyd.I 1992_x000D__x000A_BIMES: Konstrukcje metalowe (wersja Wacetob 1992r)</t>
  </si>
  <si>
    <t>Izolacje cieplne i przeciwdźwiękowe z wełny mineralnej poziome z płyt układanych na sucho - jedna warstwa_x000D__x000A_ - grub. 5 cm (na podkonstrukcji podbitki)</t>
  </si>
  <si>
    <t>2.8.13</t>
  </si>
  <si>
    <t>2.8.14</t>
  </si>
  <si>
    <t>Okładziny stropów płytami gipsowo-kartonowymi na ruszcie metalowym pojedynczym mocowanym do podłoża z kształtowników CD i Ud_x000D__x000A_ - płyty GKFI 2x12,5 mm</t>
  </si>
  <si>
    <t>2.8.15</t>
  </si>
  <si>
    <t># KNR-W 2-02 2005-02 + KNR-  2-02 2005-04</t>
  </si>
  <si>
    <t>KNR-W 2-02 2005-02 + KNR-  2-02 2005-04_x000D__x000A_WACETOB wyd.V 2003</t>
  </si>
  <si>
    <t>2.8.16</t>
  </si>
  <si>
    <t>Wielowarstwowe systemy ociepleń ścian - przyklejenie płyt styropianowych o gr. 12 cm (roboty wykonywane ręczne)_x000D__x000A_ - docieplenie cokołu</t>
  </si>
  <si>
    <t>2.8.17</t>
  </si>
  <si>
    <t>KNR 33/101/3</t>
  </si>
  <si>
    <t>Norma: KNR 0-33 0101-03, IGM wyd.I 2001_x000D__x000A_BIMES: Technologia docieplania budynków wg systemów STO</t>
  </si>
  <si>
    <t>Pokrycie dachów papą termozgrzewalną - obróbki z papy podkładowej_x000D__x000A_ - obróbki cokołu</t>
  </si>
  <si>
    <t>2.8.18</t>
  </si>
  <si>
    <t>KNRW 202/504/3</t>
  </si>
  <si>
    <t>Norma: KNR-W 2-02 0504-03, WACETOB wyd.V 2003_x000D__x000A_BIMES: Konstrukcje budowlane (wersja Wacetob z 2003 r.)</t>
  </si>
  <si>
    <t>Pokrycie dachów papą termozgrzewalną - obróbki z papy nawierzchniowej</t>
  </si>
  <si>
    <t>2.8.19</t>
  </si>
  <si>
    <t>Obróbki przy szerokości w rozwinięciu do 25 cm - z blachy z cynku_x000D__x000A_ - blacha tytan-cynk grub. 0,7 mm</t>
  </si>
  <si>
    <t>2.8.20</t>
  </si>
  <si>
    <t>KNRW 202/515/1</t>
  </si>
  <si>
    <t>Norma: KNR-W 2-02 0515-01, WACETOB wyd.V 2003_x000D__x000A_BIMES: Konstrukcje budowlane (wersja Wacetob z 2003 r.)</t>
  </si>
  <si>
    <t>2.8.21</t>
  </si>
  <si>
    <t>2.8.22</t>
  </si>
  <si>
    <t>2.8.23</t>
  </si>
  <si>
    <t>2.8.24</t>
  </si>
  <si>
    <t>RAZEM 2.8    Pokrycie świetlików (P5)</t>
  </si>
  <si>
    <t>2.9</t>
  </si>
  <si>
    <t>Wykucie z muru żaluzji okiennych o powierzchni ponad 2 m2</t>
  </si>
  <si>
    <t>2.9.1</t>
  </si>
  <si>
    <t>KNRW 401/353/8</t>
  </si>
  <si>
    <t>Norma: KNR-W 4-01 0353-08, WACETOB wyd.III 2000_x000D__x000A_BIMES: Roboty remontowe budowlane (Wersja Wacetob r.1997)</t>
  </si>
  <si>
    <t>Wykucie z muru ościeżnic drzwiowych o powierzchni do 2 m2</t>
  </si>
  <si>
    <t>2.9.2</t>
  </si>
  <si>
    <t>KNRW 401/353/9</t>
  </si>
  <si>
    <t>Norma: KNR-W 4-01 0353-09, WACETOB wyd.III 2000_x000D__x000A_BIMES: Roboty remontowe budowlane (Wersja Wacetob r.1997)</t>
  </si>
  <si>
    <t>2.9.3</t>
  </si>
  <si>
    <t>Wykucie z muru ościeżnic okiennych o powierzchni do 2 m2</t>
  </si>
  <si>
    <t>2.9.4</t>
  </si>
  <si>
    <t>KNRW 401/353/7</t>
  </si>
  <si>
    <t>Norma: KNR-W 4-01 0353-07, WACETOB wyd.III 2000_x000D__x000A_BIMES: Roboty remontowe budowlane (Wersja Wacetob r.1997)</t>
  </si>
  <si>
    <t>Wykucie z muru ościeżnic okiennych o powierzchni ponad 2 m2</t>
  </si>
  <si>
    <t>2.9.5</t>
  </si>
  <si>
    <t>Demontaż konstrukcji aluminiowych ścian osłonowych mocowanych do konstrukcji żelbetowych lub muru_x000D__x000A_ - demontaż złomowy fasad</t>
  </si>
  <si>
    <t>2.9.6</t>
  </si>
  <si>
    <t>KNNR 7/504/3</t>
  </si>
  <si>
    <t>Norma: KNNR 7 0504-03, Kancelaria Prezesa Rady Ministrów 2001_x000D__x000A_BIMES: Konstrukcje metalowe (Załącznik nr 1 MRRiB 26.09.2000)</t>
  </si>
  <si>
    <t>Drzwi stalowe pełne o powierzchni do 2 m2_x000D__x000A_ - drzwi 1-skrzydłowe zewnętrzne bezklasowe, klamki standard, 2 zamki, samozamykacz, wizjer</t>
  </si>
  <si>
    <t>2.9.7</t>
  </si>
  <si>
    <t>KNRW 202/1203/1</t>
  </si>
  <si>
    <t>Norma: KNR-W 2-02 1203-01, WACETOB wyd.V 2003_x000D__x000A_BIMES: Konstrukcje budowlane (wersja Wacetob z 2003 r.)</t>
  </si>
  <si>
    <t>Okna aluminiowe o powierzchni do 2 m2_x000D__x000A_ - standard i wyposażenie zgodnie z dokumentacją</t>
  </si>
  <si>
    <t>2.9.8</t>
  </si>
  <si>
    <t>KNNR 7/503/5</t>
  </si>
  <si>
    <t>Norma: KNNR 7 0503-05, Kancelaria Prezesa Rady Ministrów 2001_x000D__x000A_BIMES: Konstrukcje metalowe (Załącznik nr 1 MRRiB 26.09.2000)</t>
  </si>
  <si>
    <t>Konstrukcje aluminiowe ścian osłonowych mocowanych do konstrukcji żelbetowych lub muru_x000D__x000A_ - fasady aluminiowe_x000D__x000A_ - standard i wyposażenie zgodnie z dokumentacją</t>
  </si>
  <si>
    <t>2.9.9</t>
  </si>
  <si>
    <t>Przegrody aluminiowe lub stalowe z profili cienkościennych powlekanych nieotwierane - powierzchnia do 10 m2_x000D__x000A_ - żaluzje aluminiowe do czerpni</t>
  </si>
  <si>
    <t>2.9.10</t>
  </si>
  <si>
    <t>KNNR 7/505/4</t>
  </si>
  <si>
    <t>Norma: KNNR 7 0505-04, Kancelaria Prezesa Rady Ministrów 2001_x000D__x000A_BIMES: Konstrukcje metalowe (Załącznik nr 1 MRRiB 26.09.2000)</t>
  </si>
  <si>
    <t>2.9.11</t>
  </si>
  <si>
    <t>2.9.12</t>
  </si>
  <si>
    <t>2.9.13</t>
  </si>
  <si>
    <t>2.9.14</t>
  </si>
  <si>
    <t>2.9.15</t>
  </si>
  <si>
    <t>Wykonanie tynków uzupełniających zwykłych kat.III na murach na podłożu z cegieł lub betonowym na stykach murów z ościeżnicami, opaskami, listwami i cokołami podłogowymi_x000D__x000A_ - naprawa tynku pod parapetami i przy wymienianych ościeżnicach</t>
  </si>
  <si>
    <t>2.9.16</t>
  </si>
  <si>
    <t>KNRW 401/707/5</t>
  </si>
  <si>
    <t>Norma: KNR-W 4-01 0707-05, WACETOB wyd.III 2000_x000D__x000A_BIMES: Roboty remontowe budowlane (Wersja Wacetob r.1997)</t>
  </si>
  <si>
    <t>2.9.17</t>
  </si>
  <si>
    <t>Dwukrotne malowanie farbami emulsyjnymi starych tynków wewnętrznych ścian_x000D__x000A_ - kolor dopasowany do istniejącego w pomieszczeniach</t>
  </si>
  <si>
    <t>2.9.18</t>
  </si>
  <si>
    <t>2.9.19</t>
  </si>
  <si>
    <t>2.9.20</t>
  </si>
  <si>
    <t>2.9.21</t>
  </si>
  <si>
    <t>RAZEM 2.9    Wymiana ślusarki drzwiowej i okiennej oraz parapetów</t>
  </si>
  <si>
    <t>2.10</t>
  </si>
  <si>
    <t>Rusztowania ramowe przyścienne RR - 1/30 wysokość do 20 m_x000D__x000A_ - z osłoną i daszkami</t>
  </si>
  <si>
    <t>2.10.1</t>
  </si>
  <si>
    <t>KNRW 202/1609/3</t>
  </si>
  <si>
    <t>Norma: KNR-W 2-02 1609-03, WACETOB wyd.V 2003_x000D__x000A_BIMES: Konstrukcje budowlane (wersja Wacetob z 2003 r.)</t>
  </si>
  <si>
    <t>Czas pracy rusztowań przyściennych</t>
  </si>
  <si>
    <t>2.10.2</t>
  </si>
  <si>
    <t>m-g</t>
  </si>
  <si>
    <t>RAZEM 2.10    Rusztowania części niskiej A</t>
  </si>
  <si>
    <t>RAZEM 2  TERMOMODERNIZACJA CZĘŚCI NISKIEJ</t>
  </si>
  <si>
    <t>3.1</t>
  </si>
  <si>
    <t>Demontaż central wentylacyjnych</t>
  </si>
  <si>
    <t>3.1.1</t>
  </si>
  <si>
    <t>Demontaż króćców amortyzacyjnych prostokątnych o obwodzie do 2200 mm</t>
  </si>
  <si>
    <t>3.1.2</t>
  </si>
  <si>
    <t>KNRW 402/-25328/1</t>
  </si>
  <si>
    <t>Norma: KNR-W 4-02 40208-01, WACETOB wyd.I 1997_x000D__x000A_BIMES: Roboty remontowe instalacji sanitarnych (wersja Wacetob 1997r.)</t>
  </si>
  <si>
    <t>Demontaż przewodów wentylacyjnych z blachy stalowej o przekroju prostokątnym lub okrągłym i obwodzie do 4400 mm</t>
  </si>
  <si>
    <t>3.1.3</t>
  </si>
  <si>
    <t>KNRW 402/-25335/3</t>
  </si>
  <si>
    <t>Norma: KNR-W 4-02 40201-03, WACETOB wyd.I 1997_x000D__x000A_BIMES: Roboty remontowe instalacji sanitarnych (wersja Wacetob 1997r.)</t>
  </si>
  <si>
    <t>Dostawa i montaż nowej centrali wentylacyjnej_x000D__x000A_ - centrala nawiewna N7 o wydajności Vn=8550 m3/h</t>
  </si>
  <si>
    <t>3.1.4</t>
  </si>
  <si>
    <t>Dostawa i montaż nowej centrali wentylacyjnej_x000D__x000A_ - centrala nawiewna N8 o wydajności 10500 m3/h</t>
  </si>
  <si>
    <t>3.1.5</t>
  </si>
  <si>
    <t>Wyposażenie dodatkowe i automatyka do central</t>
  </si>
  <si>
    <t>3.1.6</t>
  </si>
  <si>
    <t>Króćce amortyzacyjne (elastyczne) o przekroju prostokątnym o obwodzie do 2200 mm</t>
  </si>
  <si>
    <t>3.1.7</t>
  </si>
  <si>
    <t>KNR 217/209/3</t>
  </si>
  <si>
    <t>Norma: KNR 2-17 0209-03, ORGBUD 1987,biuletyny do 9 1996_x000D__x000A_BIMES: Instalacje wentylacyjne i klimatyzacyjne</t>
  </si>
  <si>
    <t>Przewody wentylacyjne z blachy stalowej, prostokątne, typ A/I o obwodzie do 4400 mm - udział kształtek do 65 % - obiekty służby zdrowia i opieki społecznej lub nauki i szkolnictwa wyższego_x000D__x000A_ - kształtka przejściowa</t>
  </si>
  <si>
    <t>3.1.8</t>
  </si>
  <si>
    <t>KNR 217/103/6</t>
  </si>
  <si>
    <t>Norma: KNR 2-17 0103-06, ORGBUD 1987,biuletyny do 9 1996_x000D__x000A_BIMES: Instalacje wentylacyjne i klimatyzacyjne</t>
  </si>
  <si>
    <t>Wymiana odcinka rury stalowej o połączeniach spawanych o śr.nominalnej 40 mm - obiekty służby zdrowia lub szkolnictwa wyższego</t>
  </si>
  <si>
    <t>3.1.9</t>
  </si>
  <si>
    <t>KNRW 402/501/5</t>
  </si>
  <si>
    <t>msc.</t>
  </si>
  <si>
    <t>Norma: KNR-W 4-02 0501-05, WACETOB wyd.I 1997_x000D__x000A_BIMES: Roboty remontowe instalacji sanitarnych (wersja Wacetob 1997r.)</t>
  </si>
  <si>
    <t>3.1.10</t>
  </si>
  <si>
    <t>Norma: KNR-W 4-02 0501-05, _x000D__x000A_BIMES: Roboty remontowe instalacji sanitarnych (wersja Wacetob 1997r.)</t>
  </si>
  <si>
    <t>Połączenia kołnierzowe na rurociągach o śr. 40 mm</t>
  </si>
  <si>
    <t>3.1.11</t>
  </si>
  <si>
    <t>KNR 220/313/3</t>
  </si>
  <si>
    <t>Norma: KNR 2-20 0313-03, ORGBUD 1987,biuletyny do 9 1996_x000D__x000A_BIMES: Zewnętrzna sieć cieplna</t>
  </si>
  <si>
    <t>Termometry montowane wraz z wykonaniem tulei</t>
  </si>
  <si>
    <t>3.1.12</t>
  </si>
  <si>
    <t>KNRW 215/530/3</t>
  </si>
  <si>
    <t>Norma: KNR-W 2-15 0530-03, WACETOB wyd.I 1998_x000D__x000A_BIMES: Instalacje wewnętrzne wodociągowe, kanalizacyjne, gazowe i centralnego ogrzewania (Wacetob 1998)</t>
  </si>
  <si>
    <t>Wstawienie odgałęzienia z rur stalowych o śr. 25 mm - obiekty służby zdrowia lub szkolnictwa wyższego</t>
  </si>
  <si>
    <t>3.1.13</t>
  </si>
  <si>
    <t>KNRW 402/505/2</t>
  </si>
  <si>
    <t>Norma: KNR-W 4-02 0505-02, WACETOB wyd.I 1997_x000D__x000A_BIMES: Roboty remontowe instalacji sanitarnych (wersja Wacetob 1997r.)</t>
  </si>
  <si>
    <t>Zawory przelotowe i zwrotne o połączeniach gwintowanych o śr. nominalnej 25 mm_x000D__x000A_ - zawory spustowe</t>
  </si>
  <si>
    <t>3.1.14</t>
  </si>
  <si>
    <t>KNRW 215/411/3</t>
  </si>
  <si>
    <t>Norma: KNR-W 2-15 0411-03, WACETOB wyd.I 1998_x000D__x000A_BIMES: Instalacje wewnętrzne wodociągowe, kanalizacyjne, gazowe i centralnego ogrzewania (Wacetob 1998)</t>
  </si>
  <si>
    <t>Uruchomienie instalacji wentylacji</t>
  </si>
  <si>
    <t>3.1.15</t>
  </si>
  <si>
    <t>KNRW 215/517/1</t>
  </si>
  <si>
    <t>Norma: KNR-W 2-15 0517-01, WACETOB wyd.I 1998_x000D__x000A_BIMES: Instalacje wewnętrzne wodociągowe, kanalizacyjne, gazowe i centralnego ogrzewania (Wacetob 1998)</t>
  </si>
  <si>
    <t>Miniowanie rur wodociągowych i gazowych o śr.do 50 mm</t>
  </si>
  <si>
    <t>3.1.16</t>
  </si>
  <si>
    <t>KNRW 401/1212/29</t>
  </si>
  <si>
    <t>Norma: KNR-W 4-01 1212-29, WACETOB wyd.III 2000_x000D__x000A_BIMES: Roboty remontowe budowlane (Wersja Wacetob r.1997)</t>
  </si>
  <si>
    <t>Dwukrotne malowanie farbą olejną rur wodociągowych i gazowych o śr.do 50 mm</t>
  </si>
  <si>
    <t>3.1.17</t>
  </si>
  <si>
    <t>KNRW 401/1212/28</t>
  </si>
  <si>
    <t>Norma: KNR-W 4-01 1212-28, WACETOB wyd.III 2000_x000D__x000A_BIMES: Roboty remontowe budowlane (Wersja Wacetob r.1997)</t>
  </si>
  <si>
    <t>Montaż otulin termoizolacyjnych  dla rurociągów o śr. 50 mm, gr. izolacji 40 mm</t>
  </si>
  <si>
    <t>3.1.18</t>
  </si>
  <si>
    <t>KNZ 15/30/4</t>
  </si>
  <si>
    <t xml:space="preserve">Norma: KNZ 15 30-04, WACETOB 1994_x000D__x000A_</t>
  </si>
  <si>
    <t>Jednowarstwowa izolacja matami z wełny mineralnej i waty szklanej o gr. 40 powierzchni płaskich - powierzchnia izolacji do 10 m2</t>
  </si>
  <si>
    <t>3.1.19</t>
  </si>
  <si>
    <t>KNRW 216/312/1</t>
  </si>
  <si>
    <t>Norma: KNR-W 2-16 0312-01, WACETOB wyd.I 1992_x000D__x000A_BIMES: Izolacje termiczne (wersja Wacetob 1992r)</t>
  </si>
  <si>
    <t>Płaszcze ochronne z blachy ocynkowanej - powierzchnie kształtowe o wielkości ponad 1,07 m2 - powierzchnia izolacji do 10 m2</t>
  </si>
  <si>
    <t>3.1.20</t>
  </si>
  <si>
    <t>KNRW 216/601/12</t>
  </si>
  <si>
    <t>Norma: KNR-W 2-16 0601-12, WACETOB wyd.I 1992_x000D__x000A_BIMES: Izolacje termiczne (wersja Wacetob 1992r)</t>
  </si>
  <si>
    <t>Modernizacja zasilania central wentylacyjnych</t>
  </si>
  <si>
    <t>3.1.21</t>
  </si>
  <si>
    <t>RAZEM 3.1    Modernizacja wentylacji mechanicznej biblioteki i czytelni</t>
  </si>
  <si>
    <t>RAZEM 3  ROBOTY INSTALACYJNE</t>
  </si>
</sst>
</file>

<file path=xl/styles.xml><?xml version="1.0" encoding="utf-8"?>
<styleSheet xmlns="http://schemas.openxmlformats.org/spreadsheetml/2006/main">
  <numFmts count="1">
    <numFmt numFmtId="50" formatCode="# ### ### ##0.00####"/>
  </numFmts>
  <fonts count="4">
    <font>
      <name val="Calibri"/>
      <family val="2"/>
      <color theme="1"/>
      <sz val="11"/>
      <scheme val="minor"/>
    </font>
    <font>
      <name val="Calibri"/>
      <family val="2"/>
      <b/>
      <color rgb="800000"/>
      <sz val="18"/>
      <scheme val="minor"/>
    </font>
    <font>
      <name val="Calibri"/>
      <family val="2"/>
      <color theme="1"/>
      <sz val="16"/>
      <scheme val="minor"/>
    </font>
    <font>
      <name val="Calibri"/>
      <family val="2"/>
      <color theme="1"/>
      <sz val="18"/>
      <scheme val="minor"/>
    </font>
  </fonts>
  <fills count="7">
    <fill>
      <patternFill>
        <fgColor auto="1"/>
        <bgColor auto="1"/>
      </patternFill>
    </fill>
    <fill>
      <patternFill patternType="gray125">
        <fgColor auto="1"/>
        <bgColor auto="1"/>
      </patternFill>
    </fill>
    <fill>
      <patternFill patternType="solid">
        <fgColor rgb="D0605D"/>
        <bgColor auto="1"/>
      </patternFill>
    </fill>
    <fill>
      <patternFill patternType="solid">
        <fgColor rgb="FFFFCC"/>
        <bgColor auto="1"/>
      </patternFill>
    </fill>
    <fill>
      <patternFill patternType="solid">
        <fgColor rgb="CCCCCC"/>
        <bgColor auto="1"/>
      </patternFill>
    </fill>
    <fill>
      <patternFill patternType="solid">
        <fgColor rgb="FFFFFF"/>
        <bgColor auto="1"/>
      </patternFill>
    </fill>
    <fill>
      <patternFill patternType="solid">
        <fgColor rgb="9BBB59"/>
        <bgColor auto="1"/>
      </patternFill>
    </fill>
  </fills>
  <borders count="4">
    <border outline="0">
      <left>
        <color auto="1"/>
      </left>
      <right>
        <color auto="1"/>
      </right>
      <top>
        <color auto="1"/>
      </top>
      <bottom>
        <color auto="1"/>
      </bottom>
      <diagonal>
        <color auto="1"/>
      </diagonal>
      <vertical>
        <color auto="1"/>
      </vertical>
      <horizontal>
        <color auto="1"/>
      </horizontal>
    </border>
    <border outline="0"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>
        <color auto="1"/>
      </diagonal>
      <vertical>
        <color auto="1"/>
      </vertical>
      <horizontal>
        <color auto="1"/>
      </horizontal>
    </border>
    <border outline="0"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>
        <color auto="1"/>
      </diagonal>
      <vertical>
        <color auto="1"/>
      </vertical>
      <horizontal>
        <color auto="1"/>
      </horizontal>
    </border>
    <border outline="0">
      <left style="thin">
        <color indexed="55"/>
      </left>
      <right style="thin">
        <color indexed="55"/>
      </right>
      <top style="thin">
        <color indexed="55"/>
      </top>
      <bottom style="thin">
        <color indexed="8"/>
      </bottom>
      <diagonal>
        <color auto="1"/>
      </diagonal>
      <vertical>
        <color auto="1"/>
      </vertical>
      <horizontal>
        <color auto="1"/>
      </horizontal>
    </border>
  </borders>
  <cellStyleXfs count="1">
    <xf numFmtId="0" fontId="0" fillId="0" borderId="0" xfId="0"/>
  </cellStyleXfs>
  <cellXfs count="22">
    <xf numFmtId="0" fontId="0" fillId="0" borderId="0" xfId="0"/>
    <xf numFmtId="49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49" fontId="1" fillId="0" borderId="1" xfId="0" applyFont="1" applyAlignment="1">
      <alignment horizontal="center" vertical="center" wrapText="1"/>
    </xf>
    <xf numFmtId="49" fontId="1" fillId="0" borderId="1" xfId="0" applyFont="1" applyBorder="1" applyAlignment="1">
      <alignment vertical="top" wrapText="1"/>
    </xf>
    <xf numFmtId="49" fontId="2" fillId="0" borderId="1" xfId="0" applyFont="1" applyBorder="1" applyAlignment="1">
      <alignment vertical="top" wrapText="1"/>
    </xf>
    <xf numFmtId="49" fontId="0" fillId="2" borderId="2" xfId="0" applyFill="1" applyAlignment="1">
      <alignment vertical="top" wrapText="1"/>
    </xf>
    <xf numFmtId="49" fontId="0" fillId="3" borderId="2" xfId="0" applyFill="1" applyBorder="1" applyAlignment="1">
      <alignment vertical="top" wrapText="1"/>
    </xf>
    <xf numFmtId="49" fontId="0" fillId="0" borderId="1" xfId="0" applyNumberFormat="1">
      <alignment vertical="top" wrapText="1"/>
    </xf>
    <xf numFmtId="0" fontId="0" fillId="4" borderId="1" xfId="0" applyFill="1" applyBorder="1"/>
    <xf numFmtId="0" fontId="0" fillId="5" borderId="1" xfId="0" applyFill="1" applyBorder="1"/>
    <xf numFmtId="49" fontId="0" fillId="4" borderId="1" xfId="0" applyFill="1" applyBorder="1">
      <alignment vertical="top" wrapText="1"/>
    </xf>
    <xf numFmtId="50" fontId="0" fillId="3" borderId="1" xfId="0" applyFill="1" applyAlignment="1">
      <alignment wrapText="1"/>
    </xf>
    <xf numFmtId="49" fontId="0" fillId="5" borderId="1" xfId="0" applyFill="1" applyBorder="1">
      <alignment vertical="top" wrapText="1"/>
    </xf>
    <xf numFmtId="50" fontId="0" fillId="0" borderId="1" xfId="0" applyNumberFormat="1" applyBorder="1">
      <alignment wrapText="1"/>
    </xf>
    <xf numFmtId="50" fontId="0" fillId="4" borderId="1" xfId="0" applyNumberFormat="1">
      <alignment wrapText="1"/>
    </xf>
    <xf numFmtId="0" fontId="0" fillId="3" borderId="1" xfId="0" applyFill="1" applyAlignment="1"/>
    <xf numFmtId="50" fontId="0" fillId="5" borderId="1" xfId="0" applyNumberFormat="1" applyAlignment="1">
      <alignment wrapText="1"/>
    </xf>
    <xf numFmtId="49" fontId="0" fillId="0" borderId="2" xfId="0" applyNumberFormat="1" applyBorder="1" applyAlignment="1">
      <alignment vertical="top" wrapText="1"/>
    </xf>
    <xf numFmtId="0" fontId="0" fillId="0" borderId="1" xfId="0" applyBorder="1"/>
    <xf numFmtId="49" fontId="0" fillId="0" borderId="2" xfId="0" applyBorder="1" applyAlignment="1">
      <alignment horizontal="right" vertical="top" wrapText="1"/>
    </xf>
    <xf numFmtId="50" fontId="0" fillId="6" borderId="1" xfId="0" applyFill="1" applyBorder="1" applyAlignment="1">
      <alignment wrapText="1"/>
    </xf>
  </cellXfs>
  <cellStyles count="1">
    <cellStyle name="Normal" xfId="0"/>
  </cellStyles>
</styleSheet>
</file>

<file path=xl/_rels/workbook.xml.rels><?xml version="1.0" encoding="UTF-8" standalone="yes"?><Relationships xmlns="http://schemas.openxmlformats.org/package/2006/relationships" 
><Relationship Target="styles.xml" Type="http://schemas.openxmlformats.org/officeDocument/2006/relationships/styles" Id="rId1" /><Relationship Target="worksheets/sheet1.xml" Type="http://schemas.openxmlformats.org/officeDocument/2006/relationships/worksheet" Id="rId2" /><Relationship Target="worksheets/sheet2.xml" Type="http://schemas.openxmlformats.org/officeDocument/2006/relationships/worksheet" Id="rId3" /><Relationship Target="worksheets/sheet3.xml" Type="http://schemas.openxmlformats.org/officeDocument/2006/relationships/worksheet" Id="rId4" /><Relationship Target="worksheets/sheet4.xml" Type="http://schemas.openxmlformats.org/officeDocument/2006/relationships/worksheet" Id="rId5" /><Relationship Target="worksheets/sheet5.xml" Type="http://schemas.openxmlformats.org/officeDocument/2006/relationships/worksheet" Id="rId6" /><Relationship Target="sharedStrings.xml" Type="http://schemas.openxmlformats.org/officeDocument/2006/relationships/sharedStrings" Id="rId7" /><Relationship Target="theme/theme1.xml" Type="http://schemas.openxmlformats.org/officeDocument/2006/relationships/theme" Id="rId8" /></Relationships>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B12"/>
  <cols>
    <col min="1" max="1" width="49" customWidth="1"/>
    <col min="2" max="2" width="71" customWidth="1"/>
  </cols>
  <sheetData>
    <row r="1" ht="15">
      <c r="A1" s="2"/>
      <c r="B1" s="2"/>
    </row>
    <row r="4" ht="15">
      <c r="A4" s="3" t="s">
        <v>0</v>
      </c>
      <c r="B4" s="4" t="s">
        <v>1</v>
      </c>
    </row>
    <row r="6" ht="15">
      <c r="A6" s="3" t="s">
        <v>2</v>
      </c>
      <c r="B6" s="4" t="s">
        <v>1</v>
      </c>
    </row>
    <row r="8" ht="15">
      <c r="A8" s="4" t="s">
        <v>3</v>
      </c>
      <c r="B8" s="5" t="s">
        <v>4</v>
      </c>
    </row>
    <row r="9" ht="15">
      <c r="A9" s="4" t="s">
        <v>5</v>
      </c>
      <c r="B9" s="5" t="s">
        <v>6</v>
      </c>
    </row>
    <row r="10" ht="15">
      <c r="A10" s="4" t="s">
        <v>7</v>
      </c>
      <c r="B10" s="5" t="s">
        <v>8</v>
      </c>
    </row>
    <row r="11" ht="15">
      <c r="A11" s="4" t="s">
        <v>9</v>
      </c>
      <c r="B11" s="5" t="s">
        <v>10</v>
      </c>
    </row>
    <row r="12" ht="15">
      <c r="A12" s="4" t="s">
        <v>11</v>
      </c>
      <c r="B12" s="5" t="s">
        <v>12</v>
      </c>
    </row>
  </sheetData>
  <mergeCells>
    <mergeCell ref="A4:B4"/>
    <mergeCell ref="A6:B6"/>
  </mergeCells>
  <pageMargins left="0.7" right="0.7" top="0.75" bottom="0.75" header="0.3" footer="0.3"/>
  <pageSetup paperSize="9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L33"/>
  <cols>
    <col min="1" max="2" width="11" customWidth="1"/>
    <col min="3" max="3" width="16" customWidth="1"/>
    <col min="4" max="4" width="42" customWidth="1"/>
    <col min="5" max="5" width="14" customWidth="1"/>
    <col min="6" max="8" width="14" customWidth="1" outlineLevel="1" collapsed="1"/>
    <col min="9" max="9" width="14" customWidth="1"/>
    <col min="10" max="12" width="14" customWidth="1" outlineLevel="1" collapsed="1"/>
  </cols>
  <sheetData>
    <row r="1" ht="15">
      <c r="A1" s="6" t="s">
        <v>2</v>
      </c>
      <c r="B1" s="6" t="s">
        <v>1</v>
      </c>
      <c r="C1" s="6" t="s">
        <v>1</v>
      </c>
      <c r="D1" s="6" t="s">
        <v>1</v>
      </c>
      <c r="E1" s="6" t="s">
        <v>1</v>
      </c>
      <c r="F1" s="6" t="s">
        <v>1</v>
      </c>
      <c r="G1" s="6" t="s">
        <v>1</v>
      </c>
      <c r="H1" s="6" t="s">
        <v>1</v>
      </c>
      <c r="I1" s="6" t="s">
        <v>1</v>
      </c>
      <c r="J1" s="6" t="s">
        <v>1</v>
      </c>
      <c r="K1" s="6" t="s">
        <v>1</v>
      </c>
      <c r="L1" s="6" t="s">
        <v>1</v>
      </c>
    </row>
    <row r="2" ht="15">
      <c r="A2" s="7" t="s">
        <v>13</v>
      </c>
      <c r="B2" s="7" t="s">
        <v>1</v>
      </c>
      <c r="C2" s="7" t="s">
        <v>1</v>
      </c>
      <c r="D2" s="7" t="s">
        <v>1</v>
      </c>
      <c r="E2" s="7" t="s">
        <v>1</v>
      </c>
      <c r="F2" s="7" t="s">
        <v>1</v>
      </c>
      <c r="G2" s="7" t="s">
        <v>1</v>
      </c>
      <c r="H2" s="7" t="s">
        <v>1</v>
      </c>
      <c r="I2" s="7" t="s">
        <v>1</v>
      </c>
      <c r="J2" s="7" t="s">
        <v>1</v>
      </c>
      <c r="K2" s="7" t="s">
        <v>1</v>
      </c>
      <c r="L2" s="7" t="s">
        <v>1</v>
      </c>
    </row>
    <row r="3" ht="15">
      <c r="A3" s="7" t="s">
        <v>14</v>
      </c>
      <c r="B3" s="7" t="s">
        <v>1</v>
      </c>
      <c r="C3" s="7" t="s">
        <v>10</v>
      </c>
      <c r="D3" s="7" t="s">
        <v>1</v>
      </c>
      <c r="E3" s="7" t="s">
        <v>1</v>
      </c>
      <c r="F3" s="7" t="s">
        <v>1</v>
      </c>
      <c r="G3" s="7" t="s">
        <v>1</v>
      </c>
      <c r="H3" s="7" t="s">
        <v>1</v>
      </c>
      <c r="I3" s="7" t="s">
        <v>1</v>
      </c>
      <c r="J3" s="7" t="s">
        <v>1</v>
      </c>
      <c r="K3" s="7" t="s">
        <v>1</v>
      </c>
      <c r="L3" s="7" t="s">
        <v>1</v>
      </c>
    </row>
    <row r="5" ht="1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</row>
    <row r="6" ht="15">
      <c r="A6" s="1" t="s">
        <v>26</v>
      </c>
      <c r="B6" s="1" t="s">
        <v>27</v>
      </c>
      <c r="C6" s="1" t="s">
        <v>28</v>
      </c>
      <c r="D6" s="1" t="s">
        <v>29</v>
      </c>
      <c r="E6" s="1" t="s">
        <v>30</v>
      </c>
      <c r="F6" s="1" t="s">
        <v>31</v>
      </c>
      <c r="G6" s="1" t="s">
        <v>32</v>
      </c>
      <c r="H6" s="1" t="s">
        <v>33</v>
      </c>
      <c r="I6" s="1" t="s">
        <v>34</v>
      </c>
      <c r="J6" s="1" t="s">
        <v>35</v>
      </c>
      <c r="K6" s="1" t="s">
        <v>36</v>
      </c>
      <c r="L6" s="1" t="s">
        <v>37</v>
      </c>
    </row>
    <row r="7" ht="15">
      <c r="A7" s="11" t="s">
        <v>26</v>
      </c>
      <c r="B7" s="11" t="s">
        <v>38</v>
      </c>
      <c r="C7" s="11" t="s">
        <v>39</v>
      </c>
      <c r="D7" s="11" t="s">
        <v>2</v>
      </c>
      <c r="E7" s="15">
        <f>'1 TERMOMODERNIZACJA CZĘŚCI WYSO'!K73+'2 TERMOMODERNIZACJA CZĘŚCI NISK'!K130+'3 ROBOTY INSTALACYJNE'!K31</f>
        <v>0</v>
      </c>
      <c r="F7" s="9" t="s">
        <v>1</v>
      </c>
      <c r="G7" s="9" t="s">
        <v>1</v>
      </c>
      <c r="H7" s="9" t="s">
        <v>1</v>
      </c>
      <c r="I7" s="15">
        <f>ROUND(E7/J7, 2)</f>
        <v>0</v>
      </c>
      <c r="J7" s="15">
        <f>E33</f>
        <v>1</v>
      </c>
      <c r="K7" s="15" t="str">
        <f>F33</f>
        <v> </v>
      </c>
      <c r="L7" s="9" t="s">
        <v>1</v>
      </c>
    </row>
    <row r="8" ht="15" outlineLevel="1">
      <c r="A8" s="11" t="s">
        <v>27</v>
      </c>
      <c r="B8" s="11" t="s">
        <v>38</v>
      </c>
      <c r="C8" s="11" t="s">
        <v>40</v>
      </c>
      <c r="D8" s="11" t="s">
        <v>41</v>
      </c>
      <c r="E8" s="15">
        <f>'1 TERMOMODERNIZACJA CZĘŚCI WYSO'!K73</f>
        <v>0</v>
      </c>
      <c r="F8" s="9" t="s">
        <v>1</v>
      </c>
      <c r="G8" s="9" t="s">
        <v>1</v>
      </c>
      <c r="H8" s="9" t="s">
        <v>1</v>
      </c>
      <c r="I8" s="15">
        <f>ROUND(E8/J8, 2)</f>
        <v>0</v>
      </c>
      <c r="J8" s="15">
        <f>E33</f>
        <v>1</v>
      </c>
      <c r="K8" s="15" t="str">
        <f>F33</f>
        <v> </v>
      </c>
      <c r="L8" s="9" t="s">
        <v>1</v>
      </c>
    </row>
    <row r="9" ht="15" outlineLevel="2">
      <c r="A9" s="13" t="s">
        <v>28</v>
      </c>
      <c r="B9" s="13" t="s">
        <v>38</v>
      </c>
      <c r="C9" s="13" t="s">
        <v>42</v>
      </c>
      <c r="D9" s="13" t="s">
        <v>43</v>
      </c>
      <c r="E9" s="17">
        <f>'1 TERMOMODERNIZACJA CZĘŚCI WYSO'!K17</f>
        <v>0</v>
      </c>
      <c r="F9" s="10" t="s">
        <v>1</v>
      </c>
      <c r="G9" s="10" t="s">
        <v>1</v>
      </c>
      <c r="H9" s="10" t="s">
        <v>1</v>
      </c>
      <c r="I9" s="10" t="s">
        <v>1</v>
      </c>
      <c r="J9" s="10" t="s">
        <v>1</v>
      </c>
      <c r="K9" s="10" t="s">
        <v>1</v>
      </c>
      <c r="L9" s="10" t="s">
        <v>1</v>
      </c>
    </row>
    <row r="10" ht="15" outlineLevel="2">
      <c r="A10" s="13" t="s">
        <v>29</v>
      </c>
      <c r="B10" s="13" t="s">
        <v>38</v>
      </c>
      <c r="C10" s="13" t="s">
        <v>44</v>
      </c>
      <c r="D10" s="13" t="s">
        <v>45</v>
      </c>
      <c r="E10" s="17">
        <f>'1 TERMOMODERNIZACJA CZĘŚCI WYSO'!K28</f>
        <v>0</v>
      </c>
      <c r="F10" s="10" t="s">
        <v>1</v>
      </c>
      <c r="G10" s="10" t="s">
        <v>1</v>
      </c>
      <c r="H10" s="10" t="s">
        <v>1</v>
      </c>
      <c r="I10" s="10" t="s">
        <v>1</v>
      </c>
      <c r="J10" s="10" t="s">
        <v>1</v>
      </c>
      <c r="K10" s="10" t="s">
        <v>1</v>
      </c>
      <c r="L10" s="10" t="s">
        <v>1</v>
      </c>
    </row>
    <row r="11" ht="15" outlineLevel="2">
      <c r="A11" s="13" t="s">
        <v>30</v>
      </c>
      <c r="B11" s="13" t="s">
        <v>38</v>
      </c>
      <c r="C11" s="13" t="s">
        <v>46</v>
      </c>
      <c r="D11" s="13" t="s">
        <v>47</v>
      </c>
      <c r="E11" s="17">
        <f>'1 TERMOMODERNIZACJA CZĘŚCI WYSO'!K34</f>
        <v>0</v>
      </c>
      <c r="F11" s="10" t="s">
        <v>1</v>
      </c>
      <c r="G11" s="10" t="s">
        <v>1</v>
      </c>
      <c r="H11" s="10" t="s">
        <v>1</v>
      </c>
      <c r="I11" s="10" t="s">
        <v>1</v>
      </c>
      <c r="J11" s="10" t="s">
        <v>1</v>
      </c>
      <c r="K11" s="10" t="s">
        <v>1</v>
      </c>
      <c r="L11" s="10" t="s">
        <v>1</v>
      </c>
    </row>
    <row r="12" ht="15" outlineLevel="2">
      <c r="A12" s="13" t="s">
        <v>31</v>
      </c>
      <c r="B12" s="13" t="s">
        <v>38</v>
      </c>
      <c r="C12" s="13" t="s">
        <v>48</v>
      </c>
      <c r="D12" s="13" t="s">
        <v>49</v>
      </c>
      <c r="E12" s="17">
        <f>'1 TERMOMODERNIZACJA CZĘŚCI WYSO'!K44</f>
        <v>0</v>
      </c>
      <c r="F12" s="10" t="s">
        <v>1</v>
      </c>
      <c r="G12" s="10" t="s">
        <v>1</v>
      </c>
      <c r="H12" s="10" t="s">
        <v>1</v>
      </c>
      <c r="I12" s="10" t="s">
        <v>1</v>
      </c>
      <c r="J12" s="10" t="s">
        <v>1</v>
      </c>
      <c r="K12" s="10" t="s">
        <v>1</v>
      </c>
      <c r="L12" s="10" t="s">
        <v>1</v>
      </c>
    </row>
    <row r="13" ht="15" outlineLevel="2">
      <c r="A13" s="13" t="s">
        <v>32</v>
      </c>
      <c r="B13" s="13" t="s">
        <v>38</v>
      </c>
      <c r="C13" s="13" t="s">
        <v>50</v>
      </c>
      <c r="D13" s="13" t="s">
        <v>51</v>
      </c>
      <c r="E13" s="17">
        <f>'1 TERMOMODERNIZACJA CZĘŚCI WYSO'!K65</f>
        <v>0</v>
      </c>
      <c r="F13" s="10" t="s">
        <v>1</v>
      </c>
      <c r="G13" s="10" t="s">
        <v>1</v>
      </c>
      <c r="H13" s="10" t="s">
        <v>1</v>
      </c>
      <c r="I13" s="10" t="s">
        <v>1</v>
      </c>
      <c r="J13" s="10" t="s">
        <v>1</v>
      </c>
      <c r="K13" s="10" t="s">
        <v>1</v>
      </c>
      <c r="L13" s="10" t="s">
        <v>1</v>
      </c>
    </row>
    <row r="14" ht="15" outlineLevel="2">
      <c r="A14" s="13" t="s">
        <v>33</v>
      </c>
      <c r="B14" s="13" t="s">
        <v>38</v>
      </c>
      <c r="C14" s="13" t="s">
        <v>52</v>
      </c>
      <c r="D14" s="13" t="s">
        <v>53</v>
      </c>
      <c r="E14" s="17">
        <f>'1 TERMOMODERNIZACJA CZĘŚCI WYSO'!K72</f>
        <v>0</v>
      </c>
      <c r="F14" s="10" t="s">
        <v>1</v>
      </c>
      <c r="G14" s="10" t="s">
        <v>1</v>
      </c>
      <c r="H14" s="10" t="s">
        <v>1</v>
      </c>
      <c r="I14" s="10" t="s">
        <v>1</v>
      </c>
      <c r="J14" s="10" t="s">
        <v>1</v>
      </c>
      <c r="K14" s="10" t="s">
        <v>1</v>
      </c>
      <c r="L14" s="10" t="s">
        <v>1</v>
      </c>
    </row>
    <row r="15" ht="15" outlineLevel="1">
      <c r="A15" s="11" t="s">
        <v>34</v>
      </c>
      <c r="B15" s="11" t="s">
        <v>38</v>
      </c>
      <c r="C15" s="11" t="s">
        <v>54</v>
      </c>
      <c r="D15" s="11" t="s">
        <v>55</v>
      </c>
      <c r="E15" s="15">
        <f>'2 TERMOMODERNIZACJA CZĘŚCI NISK'!K130</f>
        <v>0</v>
      </c>
      <c r="F15" s="9" t="s">
        <v>1</v>
      </c>
      <c r="G15" s="9" t="s">
        <v>1</v>
      </c>
      <c r="H15" s="9" t="s">
        <v>1</v>
      </c>
      <c r="I15" s="15">
        <f>ROUND(E15/J15, 2)</f>
        <v>0</v>
      </c>
      <c r="J15" s="15">
        <f>E33</f>
        <v>1</v>
      </c>
      <c r="K15" s="15" t="str">
        <f>F33</f>
        <v> </v>
      </c>
      <c r="L15" s="9" t="s">
        <v>1</v>
      </c>
    </row>
    <row r="16" ht="15" outlineLevel="2">
      <c r="A16" s="13" t="s">
        <v>35</v>
      </c>
      <c r="B16" s="13" t="s">
        <v>38</v>
      </c>
      <c r="C16" s="13" t="s">
        <v>56</v>
      </c>
      <c r="D16" s="13" t="s">
        <v>57</v>
      </c>
      <c r="E16" s="17">
        <f>'2 TERMOMODERNIZACJA CZĘŚCI NISK'!K16</f>
        <v>0</v>
      </c>
      <c r="F16" s="10" t="s">
        <v>1</v>
      </c>
      <c r="G16" s="10" t="s">
        <v>1</v>
      </c>
      <c r="H16" s="10" t="s">
        <v>1</v>
      </c>
      <c r="I16" s="10" t="s">
        <v>1</v>
      </c>
      <c r="J16" s="10" t="s">
        <v>1</v>
      </c>
      <c r="K16" s="10" t="s">
        <v>1</v>
      </c>
      <c r="L16" s="10" t="s">
        <v>1</v>
      </c>
    </row>
    <row r="17" ht="15" outlineLevel="2">
      <c r="A17" s="13" t="s">
        <v>36</v>
      </c>
      <c r="B17" s="13" t="s">
        <v>38</v>
      </c>
      <c r="C17" s="13" t="s">
        <v>58</v>
      </c>
      <c r="D17" s="13" t="s">
        <v>59</v>
      </c>
      <c r="E17" s="17">
        <f>'2 TERMOMODERNIZACJA CZĘŚCI NISK'!K28</f>
        <v>0</v>
      </c>
      <c r="F17" s="10" t="s">
        <v>1</v>
      </c>
      <c r="G17" s="10" t="s">
        <v>1</v>
      </c>
      <c r="H17" s="10" t="s">
        <v>1</v>
      </c>
      <c r="I17" s="10" t="s">
        <v>1</v>
      </c>
      <c r="J17" s="10" t="s">
        <v>1</v>
      </c>
      <c r="K17" s="10" t="s">
        <v>1</v>
      </c>
      <c r="L17" s="10" t="s">
        <v>1</v>
      </c>
    </row>
    <row r="18" ht="15" outlineLevel="2">
      <c r="A18" s="13" t="s">
        <v>37</v>
      </c>
      <c r="B18" s="13" t="s">
        <v>38</v>
      </c>
      <c r="C18" s="13" t="s">
        <v>60</v>
      </c>
      <c r="D18" s="13" t="s">
        <v>61</v>
      </c>
      <c r="E18" s="17">
        <f>'2 TERMOMODERNIZACJA CZĘŚCI NISK'!K42</f>
        <v>0</v>
      </c>
      <c r="F18" s="10" t="s">
        <v>1</v>
      </c>
      <c r="G18" s="10" t="s">
        <v>1</v>
      </c>
      <c r="H18" s="10" t="s">
        <v>1</v>
      </c>
      <c r="I18" s="10" t="s">
        <v>1</v>
      </c>
      <c r="J18" s="10" t="s">
        <v>1</v>
      </c>
      <c r="K18" s="10" t="s">
        <v>1</v>
      </c>
      <c r="L18" s="10" t="s">
        <v>1</v>
      </c>
    </row>
    <row r="19" ht="15" outlineLevel="2">
      <c r="A19" s="13" t="s">
        <v>62</v>
      </c>
      <c r="B19" s="13" t="s">
        <v>38</v>
      </c>
      <c r="C19" s="13" t="s">
        <v>63</v>
      </c>
      <c r="D19" s="13" t="s">
        <v>64</v>
      </c>
      <c r="E19" s="17">
        <f>'2 TERMOMODERNIZACJA CZĘŚCI NISK'!K51</f>
        <v>0</v>
      </c>
      <c r="F19" s="10" t="s">
        <v>1</v>
      </c>
      <c r="G19" s="10" t="s">
        <v>1</v>
      </c>
      <c r="H19" s="10" t="s">
        <v>1</v>
      </c>
      <c r="I19" s="10" t="s">
        <v>1</v>
      </c>
      <c r="J19" s="10" t="s">
        <v>1</v>
      </c>
      <c r="K19" s="10" t="s">
        <v>1</v>
      </c>
      <c r="L19" s="10" t="s">
        <v>1</v>
      </c>
    </row>
    <row r="20" ht="15" outlineLevel="2">
      <c r="A20" s="13" t="s">
        <v>65</v>
      </c>
      <c r="B20" s="13" t="s">
        <v>38</v>
      </c>
      <c r="C20" s="13" t="s">
        <v>66</v>
      </c>
      <c r="D20" s="13" t="s">
        <v>67</v>
      </c>
      <c r="E20" s="17">
        <f>'2 TERMOMODERNIZACJA CZĘŚCI NISK'!K55</f>
        <v>0</v>
      </c>
      <c r="F20" s="10" t="s">
        <v>1</v>
      </c>
      <c r="G20" s="10" t="s">
        <v>1</v>
      </c>
      <c r="H20" s="10" t="s">
        <v>1</v>
      </c>
      <c r="I20" s="10" t="s">
        <v>1</v>
      </c>
      <c r="J20" s="10" t="s">
        <v>1</v>
      </c>
      <c r="K20" s="10" t="s">
        <v>1</v>
      </c>
      <c r="L20" s="10" t="s">
        <v>1</v>
      </c>
    </row>
    <row r="21" ht="15" outlineLevel="2">
      <c r="A21" s="13" t="s">
        <v>68</v>
      </c>
      <c r="B21" s="13" t="s">
        <v>38</v>
      </c>
      <c r="C21" s="13" t="s">
        <v>69</v>
      </c>
      <c r="D21" s="13" t="s">
        <v>70</v>
      </c>
      <c r="E21" s="17">
        <f>'2 TERMOMODERNIZACJA CZĘŚCI NISK'!K62</f>
        <v>0</v>
      </c>
      <c r="F21" s="10" t="s">
        <v>1</v>
      </c>
      <c r="G21" s="10" t="s">
        <v>1</v>
      </c>
      <c r="H21" s="10" t="s">
        <v>1</v>
      </c>
      <c r="I21" s="10" t="s">
        <v>1</v>
      </c>
      <c r="J21" s="10" t="s">
        <v>1</v>
      </c>
      <c r="K21" s="10" t="s">
        <v>1</v>
      </c>
      <c r="L21" s="10" t="s">
        <v>1</v>
      </c>
    </row>
    <row r="22" ht="15" outlineLevel="2">
      <c r="A22" s="13" t="s">
        <v>71</v>
      </c>
      <c r="B22" s="13" t="s">
        <v>38</v>
      </c>
      <c r="C22" s="13" t="s">
        <v>72</v>
      </c>
      <c r="D22" s="13" t="s">
        <v>73</v>
      </c>
      <c r="E22" s="17">
        <f>'2 TERMOMODERNIZACJA CZĘŚCI NISK'!K76</f>
        <v>0</v>
      </c>
      <c r="F22" s="10" t="s">
        <v>1</v>
      </c>
      <c r="G22" s="10" t="s">
        <v>1</v>
      </c>
      <c r="H22" s="10" t="s">
        <v>1</v>
      </c>
      <c r="I22" s="10" t="s">
        <v>1</v>
      </c>
      <c r="J22" s="10" t="s">
        <v>1</v>
      </c>
      <c r="K22" s="10" t="s">
        <v>1</v>
      </c>
      <c r="L22" s="10" t="s">
        <v>1</v>
      </c>
    </row>
    <row r="23" ht="15" outlineLevel="2">
      <c r="A23" s="13" t="s">
        <v>74</v>
      </c>
      <c r="B23" s="13" t="s">
        <v>38</v>
      </c>
      <c r="C23" s="13" t="s">
        <v>75</v>
      </c>
      <c r="D23" s="13" t="s">
        <v>76</v>
      </c>
      <c r="E23" s="17">
        <f>'2 TERMOMODERNIZACJA CZĘŚCI NISK'!K102</f>
        <v>0</v>
      </c>
      <c r="F23" s="10" t="s">
        <v>1</v>
      </c>
      <c r="G23" s="10" t="s">
        <v>1</v>
      </c>
      <c r="H23" s="10" t="s">
        <v>1</v>
      </c>
      <c r="I23" s="10" t="s">
        <v>1</v>
      </c>
      <c r="J23" s="10" t="s">
        <v>1</v>
      </c>
      <c r="K23" s="10" t="s">
        <v>1</v>
      </c>
      <c r="L23" s="10" t="s">
        <v>1</v>
      </c>
    </row>
    <row r="24" ht="15" outlineLevel="2">
      <c r="A24" s="13" t="s">
        <v>77</v>
      </c>
      <c r="B24" s="13" t="s">
        <v>38</v>
      </c>
      <c r="C24" s="13" t="s">
        <v>78</v>
      </c>
      <c r="D24" s="13" t="s">
        <v>79</v>
      </c>
      <c r="E24" s="17">
        <f>'2 TERMOMODERNIZACJA CZĘŚCI NISK'!K125</f>
        <v>0</v>
      </c>
      <c r="F24" s="10" t="s">
        <v>1</v>
      </c>
      <c r="G24" s="10" t="s">
        <v>1</v>
      </c>
      <c r="H24" s="10" t="s">
        <v>1</v>
      </c>
      <c r="I24" s="10" t="s">
        <v>1</v>
      </c>
      <c r="J24" s="10" t="s">
        <v>1</v>
      </c>
      <c r="K24" s="10" t="s">
        <v>1</v>
      </c>
      <c r="L24" s="10" t="s">
        <v>1</v>
      </c>
    </row>
    <row r="25" ht="15" outlineLevel="2">
      <c r="A25" s="13" t="s">
        <v>80</v>
      </c>
      <c r="B25" s="13" t="s">
        <v>38</v>
      </c>
      <c r="C25" s="13" t="s">
        <v>81</v>
      </c>
      <c r="D25" s="13" t="s">
        <v>82</v>
      </c>
      <c r="E25" s="17">
        <f>'2 TERMOMODERNIZACJA CZĘŚCI NISK'!K129</f>
        <v>0</v>
      </c>
      <c r="F25" s="10" t="s">
        <v>1</v>
      </c>
      <c r="G25" s="10" t="s">
        <v>1</v>
      </c>
      <c r="H25" s="10" t="s">
        <v>1</v>
      </c>
      <c r="I25" s="10" t="s">
        <v>1</v>
      </c>
      <c r="J25" s="10" t="s">
        <v>1</v>
      </c>
      <c r="K25" s="10" t="s">
        <v>1</v>
      </c>
      <c r="L25" s="10" t="s">
        <v>1</v>
      </c>
    </row>
    <row r="26" ht="15" outlineLevel="1">
      <c r="A26" s="11" t="s">
        <v>83</v>
      </c>
      <c r="B26" s="11" t="s">
        <v>38</v>
      </c>
      <c r="C26" s="11" t="s">
        <v>84</v>
      </c>
      <c r="D26" s="11" t="s">
        <v>85</v>
      </c>
      <c r="E26" s="15">
        <f>'3 ROBOTY INSTALACYJNE'!K31</f>
        <v>0</v>
      </c>
      <c r="F26" s="9" t="s">
        <v>1</v>
      </c>
      <c r="G26" s="9" t="s">
        <v>1</v>
      </c>
      <c r="H26" s="9" t="s">
        <v>1</v>
      </c>
      <c r="I26" s="15">
        <f>ROUND(E26/J26, 2)</f>
        <v>0</v>
      </c>
      <c r="J26" s="15">
        <f>E33</f>
        <v>1</v>
      </c>
      <c r="K26" s="15" t="str">
        <f>F33</f>
        <v> </v>
      </c>
      <c r="L26" s="9" t="s">
        <v>1</v>
      </c>
    </row>
    <row r="27" ht="15" outlineLevel="2">
      <c r="A27" s="13" t="s">
        <v>86</v>
      </c>
      <c r="B27" s="13" t="s">
        <v>38</v>
      </c>
      <c r="C27" s="13" t="s">
        <v>87</v>
      </c>
      <c r="D27" s="13" t="s">
        <v>88</v>
      </c>
      <c r="E27" s="17">
        <f>'3 ROBOTY INSTALACYJNE'!K30</f>
        <v>0</v>
      </c>
      <c r="F27" s="10" t="s">
        <v>1</v>
      </c>
      <c r="G27" s="10" t="s">
        <v>1</v>
      </c>
      <c r="H27" s="10" t="s">
        <v>1</v>
      </c>
      <c r="I27" s="10" t="s">
        <v>1</v>
      </c>
      <c r="J27" s="10" t="s">
        <v>1</v>
      </c>
      <c r="K27" s="10" t="s">
        <v>1</v>
      </c>
      <c r="L27" s="10" t="s">
        <v>1</v>
      </c>
    </row>
    <row r="32" ht="15">
      <c r="D32" s="8" t="s">
        <v>89</v>
      </c>
    </row>
    <row r="33" ht="15">
      <c r="E33" s="14">
        <v>1</v>
      </c>
      <c r="F33" s="8" t="s">
        <v>38</v>
      </c>
    </row>
  </sheetData>
  <mergeCells>
    <mergeCell ref="A1:L1"/>
    <mergeCell ref="A2:B2"/>
    <mergeCell ref="C2:L2"/>
    <mergeCell ref="A3:B3"/>
    <mergeCell ref="C3:L3"/>
  </mergeCells>
  <pageMargins left="0.7" right="0.7" top="0.75" bottom="0.75" header="0.3" footer="0.3"/>
  <pageSetup paperSize="9"/>
</worksheet>
</file>

<file path=xl/worksheets/sheet3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O73"/>
  <cols>
    <col min="1" max="1" width="11" customWidth="1"/>
    <col min="2" max="3" width="11" hidden="1" customWidth="1" outlineLevel="1" collapsed="1"/>
    <col min="4" max="4" width="11" customWidth="1" outlineLevel="1" collapsed="1"/>
    <col min="5" max="5" width="45" customWidth="1"/>
    <col min="6" max="11" width="14" customWidth="1"/>
    <col min="12" max="13" width="14" customWidth="1" outlineLevel="1" collapsed="1"/>
    <col min="14" max="14" width="9" customWidth="1" outlineLevel="1" collapsed="1"/>
    <col min="15" max="15" width="42" customWidth="1"/>
  </cols>
  <sheetData>
    <row r="1" ht="15">
      <c r="A1" s="6" t="s">
        <v>41</v>
      </c>
      <c r="B1" s="6" t="s">
        <v>1</v>
      </c>
      <c r="C1" s="6" t="s">
        <v>1</v>
      </c>
      <c r="D1" s="6" t="s">
        <v>1</v>
      </c>
      <c r="E1" s="6" t="s">
        <v>1</v>
      </c>
      <c r="F1" s="6" t="s">
        <v>1</v>
      </c>
      <c r="G1" s="6" t="s">
        <v>1</v>
      </c>
      <c r="H1" s="6" t="s">
        <v>1</v>
      </c>
      <c r="I1" s="6" t="s">
        <v>1</v>
      </c>
      <c r="J1" s="6" t="s">
        <v>1</v>
      </c>
      <c r="K1" s="6" t="s">
        <v>1</v>
      </c>
      <c r="L1" s="6" t="s">
        <v>1</v>
      </c>
      <c r="M1" s="6" t="s">
        <v>1</v>
      </c>
      <c r="N1" s="6" t="s">
        <v>1</v>
      </c>
      <c r="O1" s="6" t="s">
        <v>1</v>
      </c>
    </row>
    <row r="2" ht="15">
      <c r="A2" s="7" t="s">
        <v>13</v>
      </c>
      <c r="B2" s="7" t="s">
        <v>1</v>
      </c>
      <c r="C2" s="7" t="s">
        <v>1</v>
      </c>
      <c r="D2" s="7" t="s">
        <v>1</v>
      </c>
      <c r="E2" s="7" t="s">
        <v>1</v>
      </c>
      <c r="F2" s="7" t="s">
        <v>1</v>
      </c>
      <c r="G2" s="7" t="s">
        <v>1</v>
      </c>
      <c r="H2" s="7" t="s">
        <v>1</v>
      </c>
      <c r="I2" s="7" t="s">
        <v>1</v>
      </c>
      <c r="J2" s="7" t="s">
        <v>1</v>
      </c>
      <c r="K2" s="7" t="s">
        <v>1</v>
      </c>
      <c r="L2" s="7" t="s">
        <v>1</v>
      </c>
      <c r="M2" s="7" t="s">
        <v>1</v>
      </c>
      <c r="N2" s="7" t="s">
        <v>1</v>
      </c>
      <c r="O2" s="7" t="s">
        <v>1</v>
      </c>
    </row>
    <row r="3" ht="15">
      <c r="A3" s="7" t="s">
        <v>14</v>
      </c>
      <c r="B3" s="7" t="s">
        <v>1</v>
      </c>
      <c r="C3" s="7" t="s">
        <v>10</v>
      </c>
      <c r="D3" s="7" t="s">
        <v>1</v>
      </c>
      <c r="E3" s="7" t="s">
        <v>1</v>
      </c>
      <c r="F3" s="7" t="s">
        <v>1</v>
      </c>
      <c r="G3" s="7" t="s">
        <v>1</v>
      </c>
      <c r="H3" s="7" t="s">
        <v>1</v>
      </c>
      <c r="I3" s="7" t="s">
        <v>1</v>
      </c>
      <c r="J3" s="7" t="s">
        <v>1</v>
      </c>
      <c r="K3" s="7" t="s">
        <v>1</v>
      </c>
      <c r="L3" s="7" t="s">
        <v>1</v>
      </c>
      <c r="M3" s="7" t="s">
        <v>1</v>
      </c>
      <c r="N3" s="7" t="s">
        <v>1</v>
      </c>
      <c r="O3" s="7" t="s">
        <v>1</v>
      </c>
    </row>
    <row r="5" ht="15">
      <c r="A5" s="1" t="s">
        <v>15</v>
      </c>
      <c r="B5" s="1" t="s">
        <v>90</v>
      </c>
      <c r="C5" s="1" t="s">
        <v>91</v>
      </c>
      <c r="D5" s="1" t="s">
        <v>92</v>
      </c>
      <c r="E5" s="1" t="s">
        <v>93</v>
      </c>
      <c r="F5" s="1" t="s">
        <v>24</v>
      </c>
      <c r="G5" s="1" t="s">
        <v>94</v>
      </c>
      <c r="H5" s="1" t="s">
        <v>95</v>
      </c>
      <c r="I5" s="1" t="s">
        <v>96</v>
      </c>
      <c r="J5" s="1" t="s">
        <v>97</v>
      </c>
      <c r="K5" s="1" t="s">
        <v>19</v>
      </c>
      <c r="L5" s="1" t="s">
        <v>98</v>
      </c>
      <c r="M5" s="1" t="s">
        <v>99</v>
      </c>
      <c r="N5" s="1" t="s">
        <v>16</v>
      </c>
      <c r="O5" s="1" t="s">
        <v>100</v>
      </c>
    </row>
    <row r="6" ht="15">
      <c r="A6" s="1" t="s">
        <v>26</v>
      </c>
      <c r="B6" s="1" t="s">
        <v>27</v>
      </c>
      <c r="C6" s="1" t="s">
        <v>28</v>
      </c>
      <c r="D6" s="1" t="s">
        <v>29</v>
      </c>
      <c r="E6" s="1" t="s">
        <v>30</v>
      </c>
      <c r="F6" s="1" t="s">
        <v>31</v>
      </c>
      <c r="G6" s="1" t="s">
        <v>32</v>
      </c>
      <c r="H6" s="1" t="s">
        <v>33</v>
      </c>
      <c r="I6" s="1" t="s">
        <v>34</v>
      </c>
      <c r="J6" s="1" t="s">
        <v>35</v>
      </c>
      <c r="K6" s="1" t="s">
        <v>36</v>
      </c>
      <c r="L6" s="1" t="s">
        <v>37</v>
      </c>
      <c r="M6" s="1" t="s">
        <v>62</v>
      </c>
      <c r="N6" s="1" t="s">
        <v>65</v>
      </c>
      <c r="O6" s="1" t="s">
        <v>68</v>
      </c>
    </row>
    <row r="7" ht="15">
      <c r="A7" s="11" t="s">
        <v>26</v>
      </c>
      <c r="B7" s="9" t="s">
        <v>1</v>
      </c>
      <c r="C7" s="9" t="s">
        <v>1</v>
      </c>
      <c r="D7" s="11" t="s">
        <v>101</v>
      </c>
      <c r="E7" s="11" t="s">
        <v>41</v>
      </c>
      <c r="F7" s="9" t="s">
        <v>1</v>
      </c>
      <c r="G7" s="9" t="s">
        <v>1</v>
      </c>
      <c r="H7" s="9" t="s">
        <v>1</v>
      </c>
      <c r="I7" s="9" t="s">
        <v>1</v>
      </c>
      <c r="J7" s="9" t="s">
        <v>1</v>
      </c>
      <c r="K7" s="9" t="s">
        <v>1</v>
      </c>
      <c r="L7" s="9" t="s">
        <v>1</v>
      </c>
      <c r="M7" s="9" t="s">
        <v>1</v>
      </c>
      <c r="N7" s="12" t="str">
        <f>'ZBIORCZE ZESTAWIENIE KOSZTÓW'!B8</f>
        <v> </v>
      </c>
      <c r="O7" s="13" t="s">
        <v>1</v>
      </c>
    </row>
    <row r="8" ht="15" outlineLevel="1">
      <c r="A8" s="13" t="s">
        <v>102</v>
      </c>
      <c r="B8" s="10" t="s">
        <v>1</v>
      </c>
      <c r="C8" s="10" t="s">
        <v>1</v>
      </c>
      <c r="D8" s="13" t="s">
        <v>103</v>
      </c>
      <c r="E8" s="13" t="s">
        <v>43</v>
      </c>
      <c r="F8" s="10" t="s">
        <v>1</v>
      </c>
      <c r="G8" s="10" t="s">
        <v>1</v>
      </c>
      <c r="H8" s="10" t="s">
        <v>1</v>
      </c>
      <c r="I8" s="10" t="s">
        <v>1</v>
      </c>
      <c r="J8" s="10" t="s">
        <v>1</v>
      </c>
      <c r="K8" s="10" t="s">
        <v>1</v>
      </c>
      <c r="L8" s="10" t="s">
        <v>1</v>
      </c>
      <c r="M8" s="10" t="s">
        <v>1</v>
      </c>
      <c r="N8" s="12" t="str">
        <f>'ZBIORCZE ZESTAWIENIE KOSZTÓW'!B8</f>
        <v> </v>
      </c>
      <c r="O8" s="13" t="s">
        <v>1</v>
      </c>
    </row>
    <row r="9" ht="15" outlineLevel="2">
      <c r="A9" s="13" t="s">
        <v>105</v>
      </c>
      <c r="B9" s="10" t="s">
        <v>1</v>
      </c>
      <c r="C9" s="10" t="s">
        <v>1</v>
      </c>
      <c r="D9" s="13" t="s">
        <v>106</v>
      </c>
      <c r="E9" s="13" t="s">
        <v>104</v>
      </c>
      <c r="F9" s="13" t="s">
        <v>107</v>
      </c>
      <c r="G9" s="17">
        <v>2014.863</v>
      </c>
      <c r="H9" s="12"/>
      <c r="I9" s="12">
        <v>1</v>
      </c>
      <c r="J9" s="12"/>
      <c r="K9" s="12">
        <f>ROUND(H9*J9, 2)</f>
        <v>0</v>
      </c>
      <c r="L9" s="16" t="s">
        <v>1</v>
      </c>
      <c r="M9" s="16" t="s">
        <v>1</v>
      </c>
      <c r="N9" s="12" t="str">
        <f>'ZBIORCZE ZESTAWIENIE KOSZTÓW'!B8</f>
        <v> </v>
      </c>
      <c r="O9" s="13" t="s">
        <v>108</v>
      </c>
    </row>
    <row r="10" ht="15" outlineLevel="2">
      <c r="A10" s="13" t="s">
        <v>110</v>
      </c>
      <c r="B10" s="10" t="s">
        <v>1</v>
      </c>
      <c r="C10" s="10" t="s">
        <v>1</v>
      </c>
      <c r="D10" s="13" t="s">
        <v>111</v>
      </c>
      <c r="E10" s="13" t="s">
        <v>109</v>
      </c>
      <c r="F10" s="13" t="s">
        <v>107</v>
      </c>
      <c r="G10" s="17">
        <v>2014.863</v>
      </c>
      <c r="H10" s="12"/>
      <c r="I10" s="12">
        <v>1</v>
      </c>
      <c r="J10" s="12"/>
      <c r="K10" s="12">
        <f>ROUND(H10*J10, 2)</f>
        <v>0</v>
      </c>
      <c r="L10" s="16" t="s">
        <v>1</v>
      </c>
      <c r="M10" s="16" t="s">
        <v>1</v>
      </c>
      <c r="N10" s="12" t="str">
        <f>'ZBIORCZE ZESTAWIENIE KOSZTÓW'!B8</f>
        <v> </v>
      </c>
      <c r="O10" s="13" t="s">
        <v>112</v>
      </c>
    </row>
    <row r="11" ht="15" outlineLevel="2">
      <c r="A11" s="13" t="s">
        <v>114</v>
      </c>
      <c r="B11" s="10" t="s">
        <v>1</v>
      </c>
      <c r="C11" s="10" t="s">
        <v>1</v>
      </c>
      <c r="D11" s="13" t="s">
        <v>115</v>
      </c>
      <c r="E11" s="13" t="s">
        <v>113</v>
      </c>
      <c r="F11" s="13" t="s">
        <v>107</v>
      </c>
      <c r="G11" s="17">
        <v>2165.996</v>
      </c>
      <c r="H11" s="12"/>
      <c r="I11" s="12">
        <v>1</v>
      </c>
      <c r="J11" s="12"/>
      <c r="K11" s="12">
        <f>ROUND(H11*J11, 2)</f>
        <v>0</v>
      </c>
      <c r="L11" s="16" t="s">
        <v>1</v>
      </c>
      <c r="M11" s="16" t="s">
        <v>1</v>
      </c>
      <c r="N11" s="12" t="str">
        <f>'ZBIORCZE ZESTAWIENIE KOSZTÓW'!B8</f>
        <v> </v>
      </c>
      <c r="O11" s="13" t="s">
        <v>116</v>
      </c>
    </row>
    <row r="12" ht="15" outlineLevel="2">
      <c r="A12" s="13" t="s">
        <v>118</v>
      </c>
      <c r="B12" s="10" t="s">
        <v>1</v>
      </c>
      <c r="C12" s="10" t="s">
        <v>1</v>
      </c>
      <c r="D12" s="13" t="s">
        <v>119</v>
      </c>
      <c r="E12" s="13" t="s">
        <v>117</v>
      </c>
      <c r="F12" s="13" t="s">
        <v>107</v>
      </c>
      <c r="G12" s="17">
        <v>2014.863</v>
      </c>
      <c r="H12" s="12"/>
      <c r="I12" s="12">
        <v>1</v>
      </c>
      <c r="J12" s="12"/>
      <c r="K12" s="12">
        <f>ROUND(H12*J12, 2)</f>
        <v>0</v>
      </c>
      <c r="L12" s="16" t="s">
        <v>1</v>
      </c>
      <c r="M12" s="16" t="s">
        <v>1</v>
      </c>
      <c r="N12" s="12" t="str">
        <f>'ZBIORCZE ZESTAWIENIE KOSZTÓW'!B8</f>
        <v> </v>
      </c>
      <c r="O12" s="13" t="s">
        <v>120</v>
      </c>
    </row>
    <row r="13" ht="15" outlineLevel="2">
      <c r="A13" s="13" t="s">
        <v>122</v>
      </c>
      <c r="B13" s="10" t="s">
        <v>1</v>
      </c>
      <c r="C13" s="10" t="s">
        <v>1</v>
      </c>
      <c r="D13" s="13" t="s">
        <v>123</v>
      </c>
      <c r="E13" s="13" t="s">
        <v>121</v>
      </c>
      <c r="F13" s="13" t="s">
        <v>124</v>
      </c>
      <c r="G13" s="17">
        <v>40.297</v>
      </c>
      <c r="H13" s="12"/>
      <c r="I13" s="12">
        <v>1</v>
      </c>
      <c r="J13" s="12"/>
      <c r="K13" s="12">
        <f>ROUND(H13*J13, 2)</f>
        <v>0</v>
      </c>
      <c r="L13" s="16" t="s">
        <v>1</v>
      </c>
      <c r="M13" s="16" t="s">
        <v>1</v>
      </c>
      <c r="N13" s="12" t="str">
        <f>'ZBIORCZE ZESTAWIENIE KOSZTÓW'!B8</f>
        <v> </v>
      </c>
      <c r="O13" s="13" t="s">
        <v>125</v>
      </c>
    </row>
    <row r="14" ht="15" outlineLevel="2">
      <c r="A14" s="13" t="s">
        <v>127</v>
      </c>
      <c r="B14" s="10" t="s">
        <v>1</v>
      </c>
      <c r="C14" s="10" t="s">
        <v>1</v>
      </c>
      <c r="D14" s="13" t="s">
        <v>128</v>
      </c>
      <c r="E14" s="13" t="s">
        <v>126</v>
      </c>
      <c r="F14" s="13" t="s">
        <v>129</v>
      </c>
      <c r="G14" s="17">
        <v>112.833</v>
      </c>
      <c r="H14" s="12"/>
      <c r="I14" s="12">
        <v>1</v>
      </c>
      <c r="J14" s="12"/>
      <c r="K14" s="12">
        <f>ROUND(H14*J14, 2)</f>
        <v>0</v>
      </c>
      <c r="L14" s="16" t="s">
        <v>1</v>
      </c>
      <c r="M14" s="16" t="s">
        <v>1</v>
      </c>
      <c r="N14" s="12" t="str">
        <f>'ZBIORCZE ZESTAWIENIE KOSZTÓW'!B8</f>
        <v> </v>
      </c>
      <c r="O14" s="13" t="s">
        <v>130</v>
      </c>
    </row>
    <row r="15" ht="15" outlineLevel="2">
      <c r="A15" s="13" t="s">
        <v>132</v>
      </c>
      <c r="B15" s="10" t="s">
        <v>1</v>
      </c>
      <c r="C15" s="10" t="s">
        <v>1</v>
      </c>
      <c r="D15" s="13" t="s">
        <v>133</v>
      </c>
      <c r="E15" s="13" t="s">
        <v>131</v>
      </c>
      <c r="F15" s="13" t="s">
        <v>124</v>
      </c>
      <c r="G15" s="17">
        <v>24.179</v>
      </c>
      <c r="H15" s="12"/>
      <c r="I15" s="12">
        <v>1</v>
      </c>
      <c r="J15" s="12"/>
      <c r="K15" s="12">
        <f>ROUND(H15*J15, 2)</f>
        <v>0</v>
      </c>
      <c r="L15" s="16" t="s">
        <v>1</v>
      </c>
      <c r="M15" s="16" t="s">
        <v>1</v>
      </c>
      <c r="N15" s="12" t="str">
        <f>'ZBIORCZE ZESTAWIENIE KOSZTÓW'!B8</f>
        <v> </v>
      </c>
      <c r="O15" s="13" t="s">
        <v>125</v>
      </c>
    </row>
    <row r="16" ht="15" outlineLevel="2">
      <c r="A16" s="13" t="s">
        <v>135</v>
      </c>
      <c r="B16" s="10" t="s">
        <v>1</v>
      </c>
      <c r="C16" s="10" t="s">
        <v>1</v>
      </c>
      <c r="D16" s="13" t="s">
        <v>133</v>
      </c>
      <c r="E16" s="13" t="s">
        <v>134</v>
      </c>
      <c r="F16" s="13" t="s">
        <v>136</v>
      </c>
      <c r="G16" s="17">
        <v>1</v>
      </c>
      <c r="H16" s="12"/>
      <c r="I16" s="12">
        <v>1</v>
      </c>
      <c r="J16" s="12"/>
      <c r="K16" s="12">
        <f>ROUND(H16*J16, 2)</f>
        <v>0</v>
      </c>
      <c r="L16" s="16" t="s">
        <v>1</v>
      </c>
      <c r="M16" s="16" t="s">
        <v>1</v>
      </c>
      <c r="N16" s="12" t="str">
        <f>'ZBIORCZE ZESTAWIENIE KOSZTÓW'!B8</f>
        <v> </v>
      </c>
      <c r="O16" s="13" t="s">
        <v>1</v>
      </c>
    </row>
    <row r="17" ht="15" outlineLevel="2">
      <c r="A17" s="20" t="s">
        <v>137</v>
      </c>
      <c r="B17" s="18" t="s">
        <v>1</v>
      </c>
      <c r="C17" s="18" t="s">
        <v>1</v>
      </c>
      <c r="D17" s="18" t="s">
        <v>1</v>
      </c>
      <c r="E17" s="18" t="s">
        <v>1</v>
      </c>
      <c r="F17" s="18" t="s">
        <v>1</v>
      </c>
      <c r="G17" s="18" t="s">
        <v>1</v>
      </c>
      <c r="H17" s="18" t="s">
        <v>1</v>
      </c>
      <c r="I17" s="18" t="s">
        <v>1</v>
      </c>
      <c r="J17" s="18" t="s">
        <v>1</v>
      </c>
      <c r="K17" s="12">
        <f>SUM(K9:K16)</f>
        <v>0</v>
      </c>
      <c r="L17" s="16" t="s">
        <v>1</v>
      </c>
      <c r="M17" s="16" t="s">
        <v>1</v>
      </c>
      <c r="N17" s="16" t="s">
        <v>1</v>
      </c>
      <c r="O17" s="19" t="s">
        <v>1</v>
      </c>
    </row>
    <row r="18" ht="15" outlineLevel="1">
      <c r="A18" s="13" t="s">
        <v>138</v>
      </c>
      <c r="B18" s="10" t="s">
        <v>1</v>
      </c>
      <c r="C18" s="10" t="s">
        <v>1</v>
      </c>
      <c r="D18" s="13" t="s">
        <v>103</v>
      </c>
      <c r="E18" s="13" t="s">
        <v>45</v>
      </c>
      <c r="F18" s="10" t="s">
        <v>1</v>
      </c>
      <c r="G18" s="10" t="s">
        <v>1</v>
      </c>
      <c r="H18" s="10" t="s">
        <v>1</v>
      </c>
      <c r="I18" s="10" t="s">
        <v>1</v>
      </c>
      <c r="J18" s="10" t="s">
        <v>1</v>
      </c>
      <c r="K18" s="10" t="s">
        <v>1</v>
      </c>
      <c r="L18" s="10" t="s">
        <v>1</v>
      </c>
      <c r="M18" s="10" t="s">
        <v>1</v>
      </c>
      <c r="N18" s="12" t="str">
        <f>'ZBIORCZE ZESTAWIENIE KOSZTÓW'!B8</f>
        <v> </v>
      </c>
      <c r="O18" s="13" t="s">
        <v>1</v>
      </c>
    </row>
    <row r="19" ht="15" outlineLevel="2">
      <c r="A19" s="13" t="s">
        <v>140</v>
      </c>
      <c r="B19" s="10" t="s">
        <v>1</v>
      </c>
      <c r="C19" s="10" t="s">
        <v>1</v>
      </c>
      <c r="D19" s="13" t="s">
        <v>141</v>
      </c>
      <c r="E19" s="13" t="s">
        <v>139</v>
      </c>
      <c r="F19" s="13" t="s">
        <v>107</v>
      </c>
      <c r="G19" s="17">
        <v>964.08</v>
      </c>
      <c r="H19" s="12"/>
      <c r="I19" s="12">
        <v>1</v>
      </c>
      <c r="J19" s="12"/>
      <c r="K19" s="12">
        <f>ROUND(H19*J19, 2)</f>
        <v>0</v>
      </c>
      <c r="L19" s="16" t="s">
        <v>1</v>
      </c>
      <c r="M19" s="16" t="s">
        <v>1</v>
      </c>
      <c r="N19" s="12" t="str">
        <f>'ZBIORCZE ZESTAWIENIE KOSZTÓW'!B8</f>
        <v> </v>
      </c>
      <c r="O19" s="13" t="s">
        <v>142</v>
      </c>
    </row>
    <row r="20" ht="15" outlineLevel="2">
      <c r="A20" s="13" t="s">
        <v>144</v>
      </c>
      <c r="B20" s="10" t="s">
        <v>1</v>
      </c>
      <c r="C20" s="10" t="s">
        <v>1</v>
      </c>
      <c r="D20" s="13" t="s">
        <v>145</v>
      </c>
      <c r="E20" s="13" t="s">
        <v>143</v>
      </c>
      <c r="F20" s="13" t="s">
        <v>107</v>
      </c>
      <c r="G20" s="17">
        <v>936.122</v>
      </c>
      <c r="H20" s="12"/>
      <c r="I20" s="12">
        <v>1</v>
      </c>
      <c r="J20" s="12"/>
      <c r="K20" s="12">
        <f>ROUND(H20*J20, 2)</f>
        <v>0</v>
      </c>
      <c r="L20" s="16" t="s">
        <v>1</v>
      </c>
      <c r="M20" s="16" t="s">
        <v>1</v>
      </c>
      <c r="N20" s="12" t="str">
        <f>'ZBIORCZE ZESTAWIENIE KOSZTÓW'!B8</f>
        <v> </v>
      </c>
      <c r="O20" s="13" t="s">
        <v>146</v>
      </c>
    </row>
    <row r="21" ht="15" outlineLevel="2">
      <c r="A21" s="13" t="s">
        <v>148</v>
      </c>
      <c r="B21" s="10" t="s">
        <v>1</v>
      </c>
      <c r="C21" s="10" t="s">
        <v>1</v>
      </c>
      <c r="D21" s="13" t="s">
        <v>149</v>
      </c>
      <c r="E21" s="13" t="s">
        <v>147</v>
      </c>
      <c r="F21" s="13" t="s">
        <v>107</v>
      </c>
      <c r="G21" s="17">
        <v>936.122</v>
      </c>
      <c r="H21" s="12"/>
      <c r="I21" s="12">
        <v>1</v>
      </c>
      <c r="J21" s="12"/>
      <c r="K21" s="12">
        <f>ROUND(H21*J21, 2)</f>
        <v>0</v>
      </c>
      <c r="L21" s="16" t="s">
        <v>1</v>
      </c>
      <c r="M21" s="16" t="s">
        <v>1</v>
      </c>
      <c r="N21" s="12" t="str">
        <f>'ZBIORCZE ZESTAWIENIE KOSZTÓW'!B8</f>
        <v> </v>
      </c>
      <c r="O21" s="13" t="s">
        <v>150</v>
      </c>
    </row>
    <row r="22" ht="15" outlineLevel="2">
      <c r="A22" s="13" t="s">
        <v>152</v>
      </c>
      <c r="B22" s="10" t="s">
        <v>1</v>
      </c>
      <c r="C22" s="10" t="s">
        <v>1</v>
      </c>
      <c r="D22" s="13" t="s">
        <v>153</v>
      </c>
      <c r="E22" s="13" t="s">
        <v>151</v>
      </c>
      <c r="F22" s="13" t="s">
        <v>107</v>
      </c>
      <c r="G22" s="17">
        <v>936.122</v>
      </c>
      <c r="H22" s="12"/>
      <c r="I22" s="12">
        <v>1</v>
      </c>
      <c r="J22" s="12"/>
      <c r="K22" s="12">
        <f>ROUND(H22*J22, 2)</f>
        <v>0</v>
      </c>
      <c r="L22" s="16" t="s">
        <v>1</v>
      </c>
      <c r="M22" s="16" t="s">
        <v>1</v>
      </c>
      <c r="N22" s="12" t="str">
        <f>'ZBIORCZE ZESTAWIENIE KOSZTÓW'!B8</f>
        <v> </v>
      </c>
      <c r="O22" s="13" t="s">
        <v>154</v>
      </c>
    </row>
    <row r="23" ht="15" outlineLevel="2">
      <c r="A23" s="13" t="s">
        <v>156</v>
      </c>
      <c r="B23" s="10" t="s">
        <v>1</v>
      </c>
      <c r="C23" s="10" t="s">
        <v>1</v>
      </c>
      <c r="D23" s="13" t="s">
        <v>157</v>
      </c>
      <c r="E23" s="13" t="s">
        <v>155</v>
      </c>
      <c r="F23" s="13" t="s">
        <v>107</v>
      </c>
      <c r="G23" s="17">
        <v>964.08</v>
      </c>
      <c r="H23" s="12"/>
      <c r="I23" s="12">
        <v>1</v>
      </c>
      <c r="J23" s="12"/>
      <c r="K23" s="12">
        <f>ROUND(H23*J23, 2)</f>
        <v>0</v>
      </c>
      <c r="L23" s="16" t="s">
        <v>1</v>
      </c>
      <c r="M23" s="16" t="s">
        <v>1</v>
      </c>
      <c r="N23" s="12" t="str">
        <f>'ZBIORCZE ZESTAWIENIE KOSZTÓW'!B8</f>
        <v> </v>
      </c>
      <c r="O23" s="13" t="s">
        <v>158</v>
      </c>
    </row>
    <row r="24" ht="15" outlineLevel="2">
      <c r="A24" s="13" t="s">
        <v>160</v>
      </c>
      <c r="B24" s="10" t="s">
        <v>1</v>
      </c>
      <c r="C24" s="10" t="s">
        <v>1</v>
      </c>
      <c r="D24" s="13" t="s">
        <v>161</v>
      </c>
      <c r="E24" s="13" t="s">
        <v>159</v>
      </c>
      <c r="F24" s="13" t="s">
        <v>107</v>
      </c>
      <c r="G24" s="17">
        <v>86.24</v>
      </c>
      <c r="H24" s="12"/>
      <c r="I24" s="12">
        <v>1</v>
      </c>
      <c r="J24" s="12"/>
      <c r="K24" s="12">
        <f>ROUND(H24*J24, 2)</f>
        <v>0</v>
      </c>
      <c r="L24" s="16" t="s">
        <v>1</v>
      </c>
      <c r="M24" s="16" t="s">
        <v>1</v>
      </c>
      <c r="N24" s="12" t="str">
        <f>'ZBIORCZE ZESTAWIENIE KOSZTÓW'!B8</f>
        <v> </v>
      </c>
      <c r="O24" s="13" t="s">
        <v>162</v>
      </c>
    </row>
    <row r="25" ht="15" outlineLevel="2">
      <c r="A25" s="13" t="s">
        <v>164</v>
      </c>
      <c r="B25" s="10" t="s">
        <v>1</v>
      </c>
      <c r="C25" s="10" t="s">
        <v>1</v>
      </c>
      <c r="D25" s="13" t="s">
        <v>165</v>
      </c>
      <c r="E25" s="13" t="s">
        <v>163</v>
      </c>
      <c r="F25" s="13" t="s">
        <v>107</v>
      </c>
      <c r="G25" s="17">
        <v>107.8</v>
      </c>
      <c r="H25" s="12"/>
      <c r="I25" s="12">
        <v>1</v>
      </c>
      <c r="J25" s="12"/>
      <c r="K25" s="12">
        <f>ROUND(H25*J25, 2)</f>
        <v>0</v>
      </c>
      <c r="L25" s="16" t="s">
        <v>1</v>
      </c>
      <c r="M25" s="16" t="s">
        <v>1</v>
      </c>
      <c r="N25" s="12" t="str">
        <f>'ZBIORCZE ZESTAWIENIE KOSZTÓW'!B8</f>
        <v> </v>
      </c>
      <c r="O25" s="13" t="s">
        <v>166</v>
      </c>
    </row>
    <row r="26" ht="15" outlineLevel="2">
      <c r="A26" s="13" t="s">
        <v>168</v>
      </c>
      <c r="B26" s="10" t="s">
        <v>1</v>
      </c>
      <c r="C26" s="10" t="s">
        <v>1</v>
      </c>
      <c r="D26" s="13" t="s">
        <v>133</v>
      </c>
      <c r="E26" s="13" t="s">
        <v>167</v>
      </c>
      <c r="F26" s="13" t="s">
        <v>169</v>
      </c>
      <c r="G26" s="17">
        <v>1</v>
      </c>
      <c r="H26" s="12"/>
      <c r="I26" s="12">
        <v>1</v>
      </c>
      <c r="J26" s="12"/>
      <c r="K26" s="12">
        <f>ROUND(H26*J26, 2)</f>
        <v>0</v>
      </c>
      <c r="L26" s="16" t="s">
        <v>1</v>
      </c>
      <c r="M26" s="16" t="s">
        <v>1</v>
      </c>
      <c r="N26" s="12" t="str">
        <f>'ZBIORCZE ZESTAWIENIE KOSZTÓW'!B8</f>
        <v> </v>
      </c>
      <c r="O26" s="13" t="s">
        <v>1</v>
      </c>
    </row>
    <row r="27" ht="15" outlineLevel="2">
      <c r="A27" s="13" t="s">
        <v>170</v>
      </c>
      <c r="B27" s="10" t="s">
        <v>1</v>
      </c>
      <c r="C27" s="10" t="s">
        <v>1</v>
      </c>
      <c r="D27" s="13" t="s">
        <v>133</v>
      </c>
      <c r="E27" s="13" t="s">
        <v>134</v>
      </c>
      <c r="F27" s="13" t="s">
        <v>136</v>
      </c>
      <c r="G27" s="17">
        <v>1</v>
      </c>
      <c r="H27" s="12"/>
      <c r="I27" s="12">
        <v>1</v>
      </c>
      <c r="J27" s="12"/>
      <c r="K27" s="12">
        <f>ROUND(H27*J27, 2)</f>
        <v>0</v>
      </c>
      <c r="L27" s="16" t="s">
        <v>1</v>
      </c>
      <c r="M27" s="16" t="s">
        <v>1</v>
      </c>
      <c r="N27" s="12" t="str">
        <f>'ZBIORCZE ZESTAWIENIE KOSZTÓW'!B8</f>
        <v> </v>
      </c>
      <c r="O27" s="13" t="s">
        <v>1</v>
      </c>
    </row>
    <row r="28" ht="15" outlineLevel="2">
      <c r="A28" s="20" t="s">
        <v>171</v>
      </c>
      <c r="B28" s="18" t="s">
        <v>1</v>
      </c>
      <c r="C28" s="18" t="s">
        <v>1</v>
      </c>
      <c r="D28" s="18" t="s">
        <v>1</v>
      </c>
      <c r="E28" s="18" t="s">
        <v>1</v>
      </c>
      <c r="F28" s="18" t="s">
        <v>1</v>
      </c>
      <c r="G28" s="18" t="s">
        <v>1</v>
      </c>
      <c r="H28" s="18" t="s">
        <v>1</v>
      </c>
      <c r="I28" s="18" t="s">
        <v>1</v>
      </c>
      <c r="J28" s="18" t="s">
        <v>1</v>
      </c>
      <c r="K28" s="12">
        <f>SUM(K19:K27)</f>
        <v>0</v>
      </c>
      <c r="L28" s="16" t="s">
        <v>1</v>
      </c>
      <c r="M28" s="16" t="s">
        <v>1</v>
      </c>
      <c r="N28" s="16" t="s">
        <v>1</v>
      </c>
      <c r="O28" s="19" t="s">
        <v>1</v>
      </c>
    </row>
    <row r="29" ht="15" outlineLevel="1">
      <c r="A29" s="13" t="s">
        <v>172</v>
      </c>
      <c r="B29" s="10" t="s">
        <v>1</v>
      </c>
      <c r="C29" s="10" t="s">
        <v>1</v>
      </c>
      <c r="D29" s="13" t="s">
        <v>103</v>
      </c>
      <c r="E29" s="13" t="s">
        <v>47</v>
      </c>
      <c r="F29" s="10" t="s">
        <v>1</v>
      </c>
      <c r="G29" s="10" t="s">
        <v>1</v>
      </c>
      <c r="H29" s="10" t="s">
        <v>1</v>
      </c>
      <c r="I29" s="10" t="s">
        <v>1</v>
      </c>
      <c r="J29" s="10" t="s">
        <v>1</v>
      </c>
      <c r="K29" s="10" t="s">
        <v>1</v>
      </c>
      <c r="L29" s="10" t="s">
        <v>1</v>
      </c>
      <c r="M29" s="10" t="s">
        <v>1</v>
      </c>
      <c r="N29" s="12" t="str">
        <f>'ZBIORCZE ZESTAWIENIE KOSZTÓW'!B8</f>
        <v> </v>
      </c>
      <c r="O29" s="13" t="s">
        <v>1</v>
      </c>
    </row>
    <row r="30" ht="15" outlineLevel="2">
      <c r="A30" s="13" t="s">
        <v>174</v>
      </c>
      <c r="B30" s="10" t="s">
        <v>1</v>
      </c>
      <c r="C30" s="10" t="s">
        <v>1</v>
      </c>
      <c r="D30" s="13" t="s">
        <v>175</v>
      </c>
      <c r="E30" s="13" t="s">
        <v>173</v>
      </c>
      <c r="F30" s="13" t="s">
        <v>107</v>
      </c>
      <c r="G30" s="17">
        <v>15.876</v>
      </c>
      <c r="H30" s="12"/>
      <c r="I30" s="12">
        <v>1</v>
      </c>
      <c r="J30" s="12"/>
      <c r="K30" s="12">
        <f>ROUND(H30*J30, 2)</f>
        <v>0</v>
      </c>
      <c r="L30" s="16" t="s">
        <v>1</v>
      </c>
      <c r="M30" s="16" t="s">
        <v>1</v>
      </c>
      <c r="N30" s="12" t="str">
        <f>'ZBIORCZE ZESTAWIENIE KOSZTÓW'!B8</f>
        <v> </v>
      </c>
      <c r="O30" s="13" t="s">
        <v>176</v>
      </c>
    </row>
    <row r="31" ht="15" outlineLevel="2">
      <c r="A31" s="13" t="s">
        <v>178</v>
      </c>
      <c r="B31" s="10" t="s">
        <v>1</v>
      </c>
      <c r="C31" s="10" t="s">
        <v>1</v>
      </c>
      <c r="D31" s="13" t="s">
        <v>179</v>
      </c>
      <c r="E31" s="13" t="s">
        <v>177</v>
      </c>
      <c r="F31" s="13" t="s">
        <v>180</v>
      </c>
      <c r="G31" s="17">
        <v>95.256</v>
      </c>
      <c r="H31" s="12"/>
      <c r="I31" s="12">
        <v>1</v>
      </c>
      <c r="J31" s="12"/>
      <c r="K31" s="12">
        <f>ROUND(H31*J31, 2)</f>
        <v>0</v>
      </c>
      <c r="L31" s="16" t="s">
        <v>1</v>
      </c>
      <c r="M31" s="16" t="s">
        <v>1</v>
      </c>
      <c r="N31" s="12" t="str">
        <f>'ZBIORCZE ZESTAWIENIE KOSZTÓW'!B8</f>
        <v> </v>
      </c>
      <c r="O31" s="13" t="s">
        <v>181</v>
      </c>
    </row>
    <row r="32" ht="15" outlineLevel="2">
      <c r="A32" s="13" t="s">
        <v>183</v>
      </c>
      <c r="B32" s="10" t="s">
        <v>1</v>
      </c>
      <c r="C32" s="10" t="s">
        <v>1</v>
      </c>
      <c r="D32" s="13" t="s">
        <v>184</v>
      </c>
      <c r="E32" s="13" t="s">
        <v>182</v>
      </c>
      <c r="F32" s="13" t="s">
        <v>185</v>
      </c>
      <c r="G32" s="17">
        <v>10.77</v>
      </c>
      <c r="H32" s="12"/>
      <c r="I32" s="12">
        <v>1</v>
      </c>
      <c r="J32" s="12"/>
      <c r="K32" s="12">
        <f>ROUND(H32*J32, 2)</f>
        <v>0</v>
      </c>
      <c r="L32" s="16" t="s">
        <v>1</v>
      </c>
      <c r="M32" s="16" t="s">
        <v>1</v>
      </c>
      <c r="N32" s="12" t="str">
        <f>'ZBIORCZE ZESTAWIENIE KOSZTÓW'!B8</f>
        <v> </v>
      </c>
      <c r="O32" s="13" t="s">
        <v>186</v>
      </c>
    </row>
    <row r="33" ht="15" outlineLevel="2">
      <c r="A33" s="13" t="s">
        <v>187</v>
      </c>
      <c r="B33" s="10" t="s">
        <v>1</v>
      </c>
      <c r="C33" s="10" t="s">
        <v>1</v>
      </c>
      <c r="D33" s="13" t="s">
        <v>133</v>
      </c>
      <c r="E33" s="13" t="s">
        <v>134</v>
      </c>
      <c r="F33" s="13" t="s">
        <v>136</v>
      </c>
      <c r="G33" s="17">
        <v>1</v>
      </c>
      <c r="H33" s="12"/>
      <c r="I33" s="12">
        <v>1</v>
      </c>
      <c r="J33" s="12"/>
      <c r="K33" s="12">
        <f>ROUND(H33*J33, 2)</f>
        <v>0</v>
      </c>
      <c r="L33" s="16" t="s">
        <v>1</v>
      </c>
      <c r="M33" s="16" t="s">
        <v>1</v>
      </c>
      <c r="N33" s="12" t="str">
        <f>'ZBIORCZE ZESTAWIENIE KOSZTÓW'!B8</f>
        <v> </v>
      </c>
      <c r="O33" s="13" t="s">
        <v>1</v>
      </c>
    </row>
    <row r="34" ht="15" outlineLevel="2">
      <c r="A34" s="20" t="s">
        <v>188</v>
      </c>
      <c r="B34" s="18" t="s">
        <v>1</v>
      </c>
      <c r="C34" s="18" t="s">
        <v>1</v>
      </c>
      <c r="D34" s="18" t="s">
        <v>1</v>
      </c>
      <c r="E34" s="18" t="s">
        <v>1</v>
      </c>
      <c r="F34" s="18" t="s">
        <v>1</v>
      </c>
      <c r="G34" s="18" t="s">
        <v>1</v>
      </c>
      <c r="H34" s="18" t="s">
        <v>1</v>
      </c>
      <c r="I34" s="18" t="s">
        <v>1</v>
      </c>
      <c r="J34" s="18" t="s">
        <v>1</v>
      </c>
      <c r="K34" s="12">
        <f>SUM(K30:K33)</f>
        <v>0</v>
      </c>
      <c r="L34" s="16" t="s">
        <v>1</v>
      </c>
      <c r="M34" s="16" t="s">
        <v>1</v>
      </c>
      <c r="N34" s="16" t="s">
        <v>1</v>
      </c>
      <c r="O34" s="19" t="s">
        <v>1</v>
      </c>
    </row>
    <row r="35" ht="15" outlineLevel="1">
      <c r="A35" s="13" t="s">
        <v>189</v>
      </c>
      <c r="B35" s="10" t="s">
        <v>1</v>
      </c>
      <c r="C35" s="10" t="s">
        <v>1</v>
      </c>
      <c r="D35" s="13" t="s">
        <v>103</v>
      </c>
      <c r="E35" s="13" t="s">
        <v>49</v>
      </c>
      <c r="F35" s="10" t="s">
        <v>1</v>
      </c>
      <c r="G35" s="10" t="s">
        <v>1</v>
      </c>
      <c r="H35" s="10" t="s">
        <v>1</v>
      </c>
      <c r="I35" s="10" t="s">
        <v>1</v>
      </c>
      <c r="J35" s="10" t="s">
        <v>1</v>
      </c>
      <c r="K35" s="10" t="s">
        <v>1</v>
      </c>
      <c r="L35" s="10" t="s">
        <v>1</v>
      </c>
      <c r="M35" s="10" t="s">
        <v>1</v>
      </c>
      <c r="N35" s="12" t="str">
        <f>'ZBIORCZE ZESTAWIENIE KOSZTÓW'!B8</f>
        <v> </v>
      </c>
      <c r="O35" s="13" t="s">
        <v>1</v>
      </c>
    </row>
    <row r="36" ht="15" outlineLevel="2">
      <c r="A36" s="13" t="s">
        <v>191</v>
      </c>
      <c r="B36" s="10" t="s">
        <v>1</v>
      </c>
      <c r="C36" s="10" t="s">
        <v>1</v>
      </c>
      <c r="D36" s="13" t="s">
        <v>106</v>
      </c>
      <c r="E36" s="13" t="s">
        <v>190</v>
      </c>
      <c r="F36" s="13" t="s">
        <v>107</v>
      </c>
      <c r="G36" s="17">
        <v>51.682</v>
      </c>
      <c r="H36" s="12"/>
      <c r="I36" s="12">
        <v>1</v>
      </c>
      <c r="J36" s="12"/>
      <c r="K36" s="12">
        <f>ROUND(H36*J36, 2)</f>
        <v>0</v>
      </c>
      <c r="L36" s="16" t="s">
        <v>1</v>
      </c>
      <c r="M36" s="16" t="s">
        <v>1</v>
      </c>
      <c r="N36" s="12" t="str">
        <f>'ZBIORCZE ZESTAWIENIE KOSZTÓW'!B8</f>
        <v> </v>
      </c>
      <c r="O36" s="13" t="s">
        <v>108</v>
      </c>
    </row>
    <row r="37" ht="15" outlineLevel="2">
      <c r="A37" s="13" t="s">
        <v>192</v>
      </c>
      <c r="B37" s="10" t="s">
        <v>1</v>
      </c>
      <c r="C37" s="10" t="s">
        <v>1</v>
      </c>
      <c r="D37" s="13" t="s">
        <v>111</v>
      </c>
      <c r="E37" s="13" t="s">
        <v>109</v>
      </c>
      <c r="F37" s="13" t="s">
        <v>107</v>
      </c>
      <c r="G37" s="17">
        <v>51.682</v>
      </c>
      <c r="H37" s="12"/>
      <c r="I37" s="12">
        <v>1</v>
      </c>
      <c r="J37" s="12"/>
      <c r="K37" s="12">
        <f>ROUND(H37*J37, 2)</f>
        <v>0</v>
      </c>
      <c r="L37" s="16" t="s">
        <v>1</v>
      </c>
      <c r="M37" s="16" t="s">
        <v>1</v>
      </c>
      <c r="N37" s="12" t="str">
        <f>'ZBIORCZE ZESTAWIENIE KOSZTÓW'!B8</f>
        <v> </v>
      </c>
      <c r="O37" s="13" t="s">
        <v>112</v>
      </c>
    </row>
    <row r="38" ht="15" outlineLevel="2">
      <c r="A38" s="13" t="s">
        <v>194</v>
      </c>
      <c r="B38" s="10" t="s">
        <v>1</v>
      </c>
      <c r="C38" s="10" t="s">
        <v>1</v>
      </c>
      <c r="D38" s="13" t="s">
        <v>195</v>
      </c>
      <c r="E38" s="13" t="s">
        <v>193</v>
      </c>
      <c r="F38" s="13" t="s">
        <v>107</v>
      </c>
      <c r="G38" s="17">
        <v>51.682</v>
      </c>
      <c r="H38" s="12"/>
      <c r="I38" s="12">
        <v>1</v>
      </c>
      <c r="J38" s="12"/>
      <c r="K38" s="12">
        <f>ROUND(H38*J38, 2)</f>
        <v>0</v>
      </c>
      <c r="L38" s="16" t="s">
        <v>1</v>
      </c>
      <c r="M38" s="16" t="s">
        <v>1</v>
      </c>
      <c r="N38" s="12" t="str">
        <f>'ZBIORCZE ZESTAWIENIE KOSZTÓW'!B8</f>
        <v> </v>
      </c>
      <c r="O38" s="13" t="s">
        <v>196</v>
      </c>
    </row>
    <row r="39" ht="15" outlineLevel="2">
      <c r="A39" s="13" t="s">
        <v>197</v>
      </c>
      <c r="B39" s="10" t="s">
        <v>1</v>
      </c>
      <c r="C39" s="10" t="s">
        <v>1</v>
      </c>
      <c r="D39" s="13" t="s">
        <v>119</v>
      </c>
      <c r="E39" s="13" t="s">
        <v>117</v>
      </c>
      <c r="F39" s="13" t="s">
        <v>107</v>
      </c>
      <c r="G39" s="17">
        <v>51.682</v>
      </c>
      <c r="H39" s="12"/>
      <c r="I39" s="12">
        <v>1</v>
      </c>
      <c r="J39" s="12"/>
      <c r="K39" s="12">
        <f>ROUND(H39*J39, 2)</f>
        <v>0</v>
      </c>
      <c r="L39" s="16" t="s">
        <v>1</v>
      </c>
      <c r="M39" s="16" t="s">
        <v>1</v>
      </c>
      <c r="N39" s="12" t="str">
        <f>'ZBIORCZE ZESTAWIENIE KOSZTÓW'!B8</f>
        <v> </v>
      </c>
      <c r="O39" s="13" t="s">
        <v>120</v>
      </c>
    </row>
    <row r="40" ht="15" outlineLevel="2">
      <c r="A40" s="13" t="s">
        <v>198</v>
      </c>
      <c r="B40" s="10" t="s">
        <v>1</v>
      </c>
      <c r="C40" s="10" t="s">
        <v>1</v>
      </c>
      <c r="D40" s="13" t="s">
        <v>199</v>
      </c>
      <c r="E40" s="13" t="s">
        <v>121</v>
      </c>
      <c r="F40" s="13" t="s">
        <v>124</v>
      </c>
      <c r="G40" s="17">
        <v>1.034</v>
      </c>
      <c r="H40" s="12"/>
      <c r="I40" s="12">
        <v>1</v>
      </c>
      <c r="J40" s="12"/>
      <c r="K40" s="12">
        <f>ROUND(H40*J40, 2)</f>
        <v>0</v>
      </c>
      <c r="L40" s="16" t="s">
        <v>1</v>
      </c>
      <c r="M40" s="16" t="s">
        <v>1</v>
      </c>
      <c r="N40" s="12" t="str">
        <f>'ZBIORCZE ZESTAWIENIE KOSZTÓW'!B8</f>
        <v> </v>
      </c>
      <c r="O40" s="13" t="s">
        <v>125</v>
      </c>
    </row>
    <row r="41" ht="15" outlineLevel="2">
      <c r="A41" s="13" t="s">
        <v>200</v>
      </c>
      <c r="B41" s="10" t="s">
        <v>1</v>
      </c>
      <c r="C41" s="10" t="s">
        <v>1</v>
      </c>
      <c r="D41" s="13" t="s">
        <v>128</v>
      </c>
      <c r="E41" s="13" t="s">
        <v>126</v>
      </c>
      <c r="F41" s="13" t="s">
        <v>129</v>
      </c>
      <c r="G41" s="17">
        <v>2.894</v>
      </c>
      <c r="H41" s="12"/>
      <c r="I41" s="12">
        <v>1</v>
      </c>
      <c r="J41" s="12"/>
      <c r="K41" s="12">
        <f>ROUND(H41*J41, 2)</f>
        <v>0</v>
      </c>
      <c r="L41" s="16" t="s">
        <v>1</v>
      </c>
      <c r="M41" s="16" t="s">
        <v>1</v>
      </c>
      <c r="N41" s="12" t="str">
        <f>'ZBIORCZE ZESTAWIENIE KOSZTÓW'!B8</f>
        <v> </v>
      </c>
      <c r="O41" s="13" t="s">
        <v>130</v>
      </c>
    </row>
    <row r="42" ht="15" outlineLevel="2">
      <c r="A42" s="13" t="s">
        <v>201</v>
      </c>
      <c r="B42" s="10" t="s">
        <v>1</v>
      </c>
      <c r="C42" s="10" t="s">
        <v>1</v>
      </c>
      <c r="D42" s="13" t="s">
        <v>199</v>
      </c>
      <c r="E42" s="13" t="s">
        <v>131</v>
      </c>
      <c r="F42" s="13" t="s">
        <v>124</v>
      </c>
      <c r="G42" s="17">
        <v>0.62</v>
      </c>
      <c r="H42" s="12"/>
      <c r="I42" s="12">
        <v>1</v>
      </c>
      <c r="J42" s="12"/>
      <c r="K42" s="12">
        <f>ROUND(H42*J42, 2)</f>
        <v>0</v>
      </c>
      <c r="L42" s="16" t="s">
        <v>1</v>
      </c>
      <c r="M42" s="16" t="s">
        <v>1</v>
      </c>
      <c r="N42" s="12" t="str">
        <f>'ZBIORCZE ZESTAWIENIE KOSZTÓW'!B8</f>
        <v> </v>
      </c>
      <c r="O42" s="13" t="s">
        <v>125</v>
      </c>
    </row>
    <row r="43" ht="15" outlineLevel="2">
      <c r="A43" s="13" t="s">
        <v>202</v>
      </c>
      <c r="B43" s="10" t="s">
        <v>1</v>
      </c>
      <c r="C43" s="10" t="s">
        <v>1</v>
      </c>
      <c r="D43" s="13" t="s">
        <v>133</v>
      </c>
      <c r="E43" s="13" t="s">
        <v>134</v>
      </c>
      <c r="F43" s="13" t="s">
        <v>136</v>
      </c>
      <c r="G43" s="17">
        <v>1</v>
      </c>
      <c r="H43" s="12"/>
      <c r="I43" s="12">
        <v>1</v>
      </c>
      <c r="J43" s="12"/>
      <c r="K43" s="12">
        <f>ROUND(H43*J43, 2)</f>
        <v>0</v>
      </c>
      <c r="L43" s="16" t="s">
        <v>1</v>
      </c>
      <c r="M43" s="16" t="s">
        <v>1</v>
      </c>
      <c r="N43" s="12" t="str">
        <f>'ZBIORCZE ZESTAWIENIE KOSZTÓW'!B8</f>
        <v> </v>
      </c>
      <c r="O43" s="13" t="s">
        <v>1</v>
      </c>
    </row>
    <row r="44" ht="15" outlineLevel="2">
      <c r="A44" s="20" t="s">
        <v>203</v>
      </c>
      <c r="B44" s="18" t="s">
        <v>1</v>
      </c>
      <c r="C44" s="18" t="s">
        <v>1</v>
      </c>
      <c r="D44" s="18" t="s">
        <v>1</v>
      </c>
      <c r="E44" s="18" t="s">
        <v>1</v>
      </c>
      <c r="F44" s="18" t="s">
        <v>1</v>
      </c>
      <c r="G44" s="18" t="s">
        <v>1</v>
      </c>
      <c r="H44" s="18" t="s">
        <v>1</v>
      </c>
      <c r="I44" s="18" t="s">
        <v>1</v>
      </c>
      <c r="J44" s="18" t="s">
        <v>1</v>
      </c>
      <c r="K44" s="12">
        <f>SUM(K36:K43)</f>
        <v>0</v>
      </c>
      <c r="L44" s="16" t="s">
        <v>1</v>
      </c>
      <c r="M44" s="16" t="s">
        <v>1</v>
      </c>
      <c r="N44" s="16" t="s">
        <v>1</v>
      </c>
      <c r="O44" s="19" t="s">
        <v>1</v>
      </c>
    </row>
    <row r="45" ht="15" outlineLevel="1">
      <c r="A45" s="13" t="s">
        <v>204</v>
      </c>
      <c r="B45" s="10" t="s">
        <v>1</v>
      </c>
      <c r="C45" s="10" t="s">
        <v>1</v>
      </c>
      <c r="D45" s="13" t="s">
        <v>103</v>
      </c>
      <c r="E45" s="13" t="s">
        <v>51</v>
      </c>
      <c r="F45" s="10" t="s">
        <v>1</v>
      </c>
      <c r="G45" s="10" t="s">
        <v>1</v>
      </c>
      <c r="H45" s="10" t="s">
        <v>1</v>
      </c>
      <c r="I45" s="10" t="s">
        <v>1</v>
      </c>
      <c r="J45" s="10" t="s">
        <v>1</v>
      </c>
      <c r="K45" s="10" t="s">
        <v>1</v>
      </c>
      <c r="L45" s="10" t="s">
        <v>1</v>
      </c>
      <c r="M45" s="10" t="s">
        <v>1</v>
      </c>
      <c r="N45" s="12" t="str">
        <f>'ZBIORCZE ZESTAWIENIE KOSZTÓW'!B8</f>
        <v> </v>
      </c>
      <c r="O45" s="13" t="s">
        <v>1</v>
      </c>
    </row>
    <row r="46" ht="15" outlineLevel="2">
      <c r="A46" s="13" t="s">
        <v>206</v>
      </c>
      <c r="B46" s="10" t="s">
        <v>1</v>
      </c>
      <c r="C46" s="10" t="s">
        <v>1</v>
      </c>
      <c r="D46" s="13" t="s">
        <v>207</v>
      </c>
      <c r="E46" s="13" t="s">
        <v>205</v>
      </c>
      <c r="F46" s="13" t="s">
        <v>107</v>
      </c>
      <c r="G46" s="17">
        <v>2062.655</v>
      </c>
      <c r="H46" s="12"/>
      <c r="I46" s="12">
        <v>1</v>
      </c>
      <c r="J46" s="12"/>
      <c r="K46" s="12">
        <f>ROUND(H46*J46, 2)</f>
        <v>0</v>
      </c>
      <c r="L46" s="16" t="s">
        <v>1</v>
      </c>
      <c r="M46" s="16" t="s">
        <v>1</v>
      </c>
      <c r="N46" s="12" t="str">
        <f>'ZBIORCZE ZESTAWIENIE KOSZTÓW'!B8</f>
        <v> </v>
      </c>
      <c r="O46" s="13" t="s">
        <v>208</v>
      </c>
    </row>
    <row r="47" ht="15" outlineLevel="2">
      <c r="A47" s="13" t="s">
        <v>210</v>
      </c>
      <c r="B47" s="10" t="s">
        <v>1</v>
      </c>
      <c r="C47" s="10" t="s">
        <v>1</v>
      </c>
      <c r="D47" s="13" t="s">
        <v>211</v>
      </c>
      <c r="E47" s="13" t="s">
        <v>209</v>
      </c>
      <c r="F47" s="13" t="s">
        <v>107</v>
      </c>
      <c r="G47" s="17">
        <v>2062.655</v>
      </c>
      <c r="H47" s="12"/>
      <c r="I47" s="12">
        <v>1</v>
      </c>
      <c r="J47" s="12"/>
      <c r="K47" s="12">
        <f>ROUND(H47*J47, 2)</f>
        <v>0</v>
      </c>
      <c r="L47" s="16" t="s">
        <v>1</v>
      </c>
      <c r="M47" s="16" t="s">
        <v>1</v>
      </c>
      <c r="N47" s="12" t="str">
        <f>'ZBIORCZE ZESTAWIENIE KOSZTÓW'!B8</f>
        <v> </v>
      </c>
      <c r="O47" s="13" t="s">
        <v>212</v>
      </c>
    </row>
    <row r="48" ht="15" outlineLevel="2">
      <c r="A48" s="13" t="s">
        <v>214</v>
      </c>
      <c r="B48" s="10" t="s">
        <v>1</v>
      </c>
      <c r="C48" s="10" t="s">
        <v>1</v>
      </c>
      <c r="D48" s="13" t="s">
        <v>215</v>
      </c>
      <c r="E48" s="13" t="s">
        <v>213</v>
      </c>
      <c r="F48" s="13" t="s">
        <v>129</v>
      </c>
      <c r="G48" s="17">
        <v>4.193</v>
      </c>
      <c r="H48" s="12"/>
      <c r="I48" s="12">
        <v>1</v>
      </c>
      <c r="J48" s="12"/>
      <c r="K48" s="12">
        <f>ROUND(H48*J48, 2)</f>
        <v>0</v>
      </c>
      <c r="L48" s="16" t="s">
        <v>1</v>
      </c>
      <c r="M48" s="16" t="s">
        <v>1</v>
      </c>
      <c r="N48" s="12" t="str">
        <f>'ZBIORCZE ZESTAWIENIE KOSZTÓW'!B8</f>
        <v> </v>
      </c>
      <c r="O48" s="13" t="s">
        <v>216</v>
      </c>
    </row>
    <row r="49" ht="15" outlineLevel="2">
      <c r="A49" s="13" t="s">
        <v>218</v>
      </c>
      <c r="B49" s="10" t="s">
        <v>1</v>
      </c>
      <c r="C49" s="10" t="s">
        <v>1</v>
      </c>
      <c r="D49" s="13" t="s">
        <v>219</v>
      </c>
      <c r="E49" s="13" t="s">
        <v>217</v>
      </c>
      <c r="F49" s="13" t="s">
        <v>129</v>
      </c>
      <c r="G49" s="17">
        <v>40.985</v>
      </c>
      <c r="H49" s="12"/>
      <c r="I49" s="12">
        <v>1</v>
      </c>
      <c r="J49" s="12"/>
      <c r="K49" s="12">
        <f>ROUND(H49*J49, 2)</f>
        <v>0</v>
      </c>
      <c r="L49" s="16" t="s">
        <v>1</v>
      </c>
      <c r="M49" s="16" t="s">
        <v>1</v>
      </c>
      <c r="N49" s="12" t="str">
        <f>'ZBIORCZE ZESTAWIENIE KOSZTÓW'!B8</f>
        <v> </v>
      </c>
      <c r="O49" s="13" t="s">
        <v>220</v>
      </c>
    </row>
    <row r="50" ht="15" outlineLevel="2">
      <c r="A50" s="13" t="s">
        <v>222</v>
      </c>
      <c r="B50" s="10" t="s">
        <v>1</v>
      </c>
      <c r="C50" s="10" t="s">
        <v>1</v>
      </c>
      <c r="D50" s="13" t="s">
        <v>223</v>
      </c>
      <c r="E50" s="13" t="s">
        <v>221</v>
      </c>
      <c r="F50" s="13" t="s">
        <v>107</v>
      </c>
      <c r="G50" s="17">
        <v>5.46</v>
      </c>
      <c r="H50" s="12"/>
      <c r="I50" s="12">
        <v>1</v>
      </c>
      <c r="J50" s="12"/>
      <c r="K50" s="12">
        <f>ROUND(H50*J50, 2)</f>
        <v>0</v>
      </c>
      <c r="L50" s="16" t="s">
        <v>1</v>
      </c>
      <c r="M50" s="16" t="s">
        <v>1</v>
      </c>
      <c r="N50" s="12" t="str">
        <f>'ZBIORCZE ZESTAWIENIE KOSZTÓW'!B8</f>
        <v> </v>
      </c>
      <c r="O50" s="13" t="s">
        <v>224</v>
      </c>
    </row>
    <row r="51" ht="15" outlineLevel="2">
      <c r="A51" s="13" t="s">
        <v>226</v>
      </c>
      <c r="B51" s="10" t="s">
        <v>1</v>
      </c>
      <c r="C51" s="10" t="s">
        <v>1</v>
      </c>
      <c r="D51" s="13" t="s">
        <v>227</v>
      </c>
      <c r="E51" s="13" t="s">
        <v>225</v>
      </c>
      <c r="F51" s="13" t="s">
        <v>185</v>
      </c>
      <c r="G51" s="17">
        <v>25.2</v>
      </c>
      <c r="H51" s="12"/>
      <c r="I51" s="12">
        <v>1</v>
      </c>
      <c r="J51" s="12"/>
      <c r="K51" s="12">
        <f>ROUND(H51*J51, 2)</f>
        <v>0</v>
      </c>
      <c r="L51" s="16" t="s">
        <v>1</v>
      </c>
      <c r="M51" s="16" t="s">
        <v>1</v>
      </c>
      <c r="N51" s="12" t="str">
        <f>'ZBIORCZE ZESTAWIENIE KOSZTÓW'!B8</f>
        <v> </v>
      </c>
      <c r="O51" s="13" t="s">
        <v>228</v>
      </c>
    </row>
    <row r="52" ht="15" outlineLevel="2">
      <c r="A52" s="13" t="s">
        <v>230</v>
      </c>
      <c r="B52" s="10" t="s">
        <v>1</v>
      </c>
      <c r="C52" s="10" t="s">
        <v>1</v>
      </c>
      <c r="D52" s="13" t="s">
        <v>231</v>
      </c>
      <c r="E52" s="13" t="s">
        <v>229</v>
      </c>
      <c r="F52" s="13" t="s">
        <v>185</v>
      </c>
      <c r="G52" s="17">
        <v>1423.1</v>
      </c>
      <c r="H52" s="12"/>
      <c r="I52" s="12">
        <v>1</v>
      </c>
      <c r="J52" s="12"/>
      <c r="K52" s="12">
        <f>ROUND(H52*J52, 2)</f>
        <v>0</v>
      </c>
      <c r="L52" s="16" t="s">
        <v>1</v>
      </c>
      <c r="M52" s="16" t="s">
        <v>1</v>
      </c>
      <c r="N52" s="12" t="str">
        <f>'ZBIORCZE ZESTAWIENIE KOSZTÓW'!B8</f>
        <v> </v>
      </c>
      <c r="O52" s="13" t="s">
        <v>232</v>
      </c>
    </row>
    <row r="53" ht="15" outlineLevel="2">
      <c r="A53" s="13" t="s">
        <v>234</v>
      </c>
      <c r="B53" s="10" t="s">
        <v>1</v>
      </c>
      <c r="C53" s="10" t="s">
        <v>1</v>
      </c>
      <c r="D53" s="13" t="s">
        <v>235</v>
      </c>
      <c r="E53" s="13" t="s">
        <v>233</v>
      </c>
      <c r="F53" s="13" t="s">
        <v>107</v>
      </c>
      <c r="G53" s="17">
        <v>1212.943</v>
      </c>
      <c r="H53" s="12"/>
      <c r="I53" s="12">
        <v>1</v>
      </c>
      <c r="J53" s="12"/>
      <c r="K53" s="12">
        <f>ROUND(H53*J53, 2)</f>
        <v>0</v>
      </c>
      <c r="L53" s="16" t="s">
        <v>1</v>
      </c>
      <c r="M53" s="16" t="s">
        <v>1</v>
      </c>
      <c r="N53" s="12" t="str">
        <f>'ZBIORCZE ZESTAWIENIE KOSZTÓW'!B8</f>
        <v> </v>
      </c>
      <c r="O53" s="13" t="s">
        <v>236</v>
      </c>
    </row>
    <row r="54" ht="15" outlineLevel="2">
      <c r="A54" s="13" t="s">
        <v>238</v>
      </c>
      <c r="B54" s="10" t="s">
        <v>1</v>
      </c>
      <c r="C54" s="10" t="s">
        <v>1</v>
      </c>
      <c r="D54" s="13" t="s">
        <v>239</v>
      </c>
      <c r="E54" s="13" t="s">
        <v>237</v>
      </c>
      <c r="F54" s="13" t="s">
        <v>107</v>
      </c>
      <c r="G54" s="17">
        <v>1212.943</v>
      </c>
      <c r="H54" s="12"/>
      <c r="I54" s="12">
        <v>1</v>
      </c>
      <c r="J54" s="12"/>
      <c r="K54" s="12">
        <f>ROUND(H54*J54, 2)</f>
        <v>0</v>
      </c>
      <c r="L54" s="16" t="s">
        <v>1</v>
      </c>
      <c r="M54" s="16" t="s">
        <v>1</v>
      </c>
      <c r="N54" s="12" t="str">
        <f>'ZBIORCZE ZESTAWIENIE KOSZTÓW'!B8</f>
        <v> </v>
      </c>
      <c r="O54" s="13" t="s">
        <v>240</v>
      </c>
    </row>
    <row r="55" ht="15" outlineLevel="2">
      <c r="A55" s="13" t="s">
        <v>242</v>
      </c>
      <c r="B55" s="10" t="s">
        <v>1</v>
      </c>
      <c r="C55" s="10" t="s">
        <v>1</v>
      </c>
      <c r="D55" s="13" t="s">
        <v>211</v>
      </c>
      <c r="E55" s="13" t="s">
        <v>241</v>
      </c>
      <c r="F55" s="13" t="s">
        <v>107</v>
      </c>
      <c r="G55" s="17">
        <v>2077.53</v>
      </c>
      <c r="H55" s="12"/>
      <c r="I55" s="12">
        <v>1</v>
      </c>
      <c r="J55" s="12"/>
      <c r="K55" s="12">
        <f>ROUND(H55*J55, 2)</f>
        <v>0</v>
      </c>
      <c r="L55" s="16" t="s">
        <v>1</v>
      </c>
      <c r="M55" s="16" t="s">
        <v>1</v>
      </c>
      <c r="N55" s="12" t="str">
        <f>'ZBIORCZE ZESTAWIENIE KOSZTÓW'!B8</f>
        <v> </v>
      </c>
      <c r="O55" s="13" t="s">
        <v>212</v>
      </c>
    </row>
    <row r="56" ht="15" outlineLevel="2">
      <c r="A56" s="13" t="s">
        <v>244</v>
      </c>
      <c r="B56" s="10" t="s">
        <v>1</v>
      </c>
      <c r="C56" s="10" t="s">
        <v>1</v>
      </c>
      <c r="D56" s="13" t="s">
        <v>199</v>
      </c>
      <c r="E56" s="13" t="s">
        <v>243</v>
      </c>
      <c r="F56" s="13" t="s">
        <v>245</v>
      </c>
      <c r="G56" s="17">
        <v>224</v>
      </c>
      <c r="H56" s="12"/>
      <c r="I56" s="12">
        <v>1</v>
      </c>
      <c r="J56" s="12"/>
      <c r="K56" s="12">
        <f>ROUND(H56*J56, 2)</f>
        <v>0</v>
      </c>
      <c r="L56" s="16" t="s">
        <v>1</v>
      </c>
      <c r="M56" s="16" t="s">
        <v>1</v>
      </c>
      <c r="N56" s="12" t="str">
        <f>'ZBIORCZE ZESTAWIENIE KOSZTÓW'!B8</f>
        <v> </v>
      </c>
      <c r="O56" s="13" t="s">
        <v>125</v>
      </c>
    </row>
    <row r="57" ht="15" outlineLevel="2">
      <c r="A57" s="13" t="s">
        <v>247</v>
      </c>
      <c r="B57" s="10" t="s">
        <v>1</v>
      </c>
      <c r="C57" s="10" t="s">
        <v>1</v>
      </c>
      <c r="D57" s="13" t="s">
        <v>248</v>
      </c>
      <c r="E57" s="13" t="s">
        <v>246</v>
      </c>
      <c r="F57" s="13" t="s">
        <v>107</v>
      </c>
      <c r="G57" s="17">
        <v>222.705</v>
      </c>
      <c r="H57" s="12"/>
      <c r="I57" s="12">
        <v>1</v>
      </c>
      <c r="J57" s="12"/>
      <c r="K57" s="12">
        <f>ROUND(H57*J57, 2)</f>
        <v>0</v>
      </c>
      <c r="L57" s="16" t="s">
        <v>1</v>
      </c>
      <c r="M57" s="16" t="s">
        <v>1</v>
      </c>
      <c r="N57" s="12" t="str">
        <f>'ZBIORCZE ZESTAWIENIE KOSZTÓW'!B8</f>
        <v> </v>
      </c>
      <c r="O57" s="13" t="s">
        <v>249</v>
      </c>
    </row>
    <row r="58" ht="15" outlineLevel="2">
      <c r="A58" s="13" t="s">
        <v>251</v>
      </c>
      <c r="B58" s="10" t="s">
        <v>1</v>
      </c>
      <c r="C58" s="10" t="s">
        <v>1</v>
      </c>
      <c r="D58" s="13" t="s">
        <v>252</v>
      </c>
      <c r="E58" s="13" t="s">
        <v>250</v>
      </c>
      <c r="F58" s="13" t="s">
        <v>107</v>
      </c>
      <c r="G58" s="17">
        <v>311.787</v>
      </c>
      <c r="H58" s="12"/>
      <c r="I58" s="12">
        <v>1</v>
      </c>
      <c r="J58" s="12"/>
      <c r="K58" s="12">
        <f>ROUND(H58*J58, 2)</f>
        <v>0</v>
      </c>
      <c r="L58" s="16" t="s">
        <v>1</v>
      </c>
      <c r="M58" s="16" t="s">
        <v>1</v>
      </c>
      <c r="N58" s="12" t="str">
        <f>'ZBIORCZE ZESTAWIENIE KOSZTÓW'!B8</f>
        <v> </v>
      </c>
      <c r="O58" s="13" t="s">
        <v>253</v>
      </c>
    </row>
    <row r="59" ht="15" outlineLevel="2">
      <c r="A59" s="13" t="s">
        <v>255</v>
      </c>
      <c r="B59" s="10" t="s">
        <v>1</v>
      </c>
      <c r="C59" s="10" t="s">
        <v>1</v>
      </c>
      <c r="D59" s="13" t="s">
        <v>256</v>
      </c>
      <c r="E59" s="13" t="s">
        <v>254</v>
      </c>
      <c r="F59" s="13" t="s">
        <v>185</v>
      </c>
      <c r="G59" s="17">
        <v>1440.6</v>
      </c>
      <c r="H59" s="12"/>
      <c r="I59" s="12">
        <v>1</v>
      </c>
      <c r="J59" s="12"/>
      <c r="K59" s="12">
        <f>ROUND(H59*J59, 2)</f>
        <v>0</v>
      </c>
      <c r="L59" s="16" t="s">
        <v>1</v>
      </c>
      <c r="M59" s="16" t="s">
        <v>1</v>
      </c>
      <c r="N59" s="12" t="str">
        <f>'ZBIORCZE ZESTAWIENIE KOSZTÓW'!B8</f>
        <v> </v>
      </c>
      <c r="O59" s="13" t="s">
        <v>257</v>
      </c>
    </row>
    <row r="60" ht="15" outlineLevel="2">
      <c r="A60" s="13" t="s">
        <v>259</v>
      </c>
      <c r="B60" s="10" t="s">
        <v>1</v>
      </c>
      <c r="C60" s="10" t="s">
        <v>1</v>
      </c>
      <c r="D60" s="13" t="s">
        <v>260</v>
      </c>
      <c r="E60" s="13" t="s">
        <v>258</v>
      </c>
      <c r="F60" s="13" t="s">
        <v>185</v>
      </c>
      <c r="G60" s="17">
        <v>1423.1</v>
      </c>
      <c r="H60" s="12"/>
      <c r="I60" s="12">
        <v>1</v>
      </c>
      <c r="J60" s="12"/>
      <c r="K60" s="12">
        <f>ROUND(H60*J60, 2)</f>
        <v>0</v>
      </c>
      <c r="L60" s="16" t="s">
        <v>1</v>
      </c>
      <c r="M60" s="16" t="s">
        <v>1</v>
      </c>
      <c r="N60" s="12" t="str">
        <f>'ZBIORCZE ZESTAWIENIE KOSZTÓW'!B8</f>
        <v> </v>
      </c>
      <c r="O60" s="13" t="s">
        <v>261</v>
      </c>
    </row>
    <row r="61" ht="15" outlineLevel="2">
      <c r="A61" s="13" t="s">
        <v>263</v>
      </c>
      <c r="B61" s="10" t="s">
        <v>1</v>
      </c>
      <c r="C61" s="10" t="s">
        <v>1</v>
      </c>
      <c r="D61" s="13" t="s">
        <v>128</v>
      </c>
      <c r="E61" s="13" t="s">
        <v>262</v>
      </c>
      <c r="F61" s="13" t="s">
        <v>129</v>
      </c>
      <c r="G61" s="17">
        <v>54.274</v>
      </c>
      <c r="H61" s="12"/>
      <c r="I61" s="12">
        <v>1</v>
      </c>
      <c r="J61" s="12"/>
      <c r="K61" s="12">
        <f>ROUND(H61*J61, 2)</f>
        <v>0</v>
      </c>
      <c r="L61" s="16" t="s">
        <v>1</v>
      </c>
      <c r="M61" s="16" t="s">
        <v>1</v>
      </c>
      <c r="N61" s="12" t="str">
        <f>'ZBIORCZE ZESTAWIENIE KOSZTÓW'!B8</f>
        <v> </v>
      </c>
      <c r="O61" s="13" t="s">
        <v>130</v>
      </c>
    </row>
    <row r="62" ht="15" outlineLevel="2">
      <c r="A62" s="13" t="s">
        <v>264</v>
      </c>
      <c r="B62" s="10" t="s">
        <v>1</v>
      </c>
      <c r="C62" s="10" t="s">
        <v>1</v>
      </c>
      <c r="D62" s="13" t="s">
        <v>128</v>
      </c>
      <c r="E62" s="13" t="s">
        <v>126</v>
      </c>
      <c r="F62" s="13" t="s">
        <v>129</v>
      </c>
      <c r="G62" s="17">
        <v>28.878</v>
      </c>
      <c r="H62" s="12"/>
      <c r="I62" s="12">
        <v>1</v>
      </c>
      <c r="J62" s="12"/>
      <c r="K62" s="12">
        <f>ROUND(H62*J62, 2)</f>
        <v>0</v>
      </c>
      <c r="L62" s="16" t="s">
        <v>1</v>
      </c>
      <c r="M62" s="16" t="s">
        <v>1</v>
      </c>
      <c r="N62" s="12" t="str">
        <f>'ZBIORCZE ZESTAWIENIE KOSZTÓW'!B8</f>
        <v> </v>
      </c>
      <c r="O62" s="13" t="s">
        <v>130</v>
      </c>
    </row>
    <row r="63" ht="15" outlineLevel="2">
      <c r="A63" s="13" t="s">
        <v>265</v>
      </c>
      <c r="B63" s="10" t="s">
        <v>1</v>
      </c>
      <c r="C63" s="10" t="s">
        <v>1</v>
      </c>
      <c r="D63" s="13" t="s">
        <v>133</v>
      </c>
      <c r="E63" s="13" t="s">
        <v>131</v>
      </c>
      <c r="F63" s="13" t="s">
        <v>124</v>
      </c>
      <c r="G63" s="17">
        <v>51.568</v>
      </c>
      <c r="H63" s="12"/>
      <c r="I63" s="12">
        <v>1</v>
      </c>
      <c r="J63" s="12"/>
      <c r="K63" s="12">
        <f>ROUND(H63*J63, 2)</f>
        <v>0</v>
      </c>
      <c r="L63" s="16" t="s">
        <v>1</v>
      </c>
      <c r="M63" s="16" t="s">
        <v>1</v>
      </c>
      <c r="N63" s="12" t="str">
        <f>'ZBIORCZE ZESTAWIENIE KOSZTÓW'!B8</f>
        <v> </v>
      </c>
      <c r="O63" s="13" t="s">
        <v>125</v>
      </c>
    </row>
    <row r="64" ht="15" outlineLevel="2">
      <c r="A64" s="13" t="s">
        <v>266</v>
      </c>
      <c r="B64" s="10" t="s">
        <v>1</v>
      </c>
      <c r="C64" s="10" t="s">
        <v>1</v>
      </c>
      <c r="D64" s="13" t="s">
        <v>133</v>
      </c>
      <c r="E64" s="13" t="s">
        <v>134</v>
      </c>
      <c r="F64" s="13" t="s">
        <v>136</v>
      </c>
      <c r="G64" s="17">
        <v>1</v>
      </c>
      <c r="H64" s="12"/>
      <c r="I64" s="12">
        <v>1</v>
      </c>
      <c r="J64" s="12"/>
      <c r="K64" s="12">
        <f>ROUND(H64*J64, 2)</f>
        <v>0</v>
      </c>
      <c r="L64" s="16" t="s">
        <v>1</v>
      </c>
      <c r="M64" s="16" t="s">
        <v>1</v>
      </c>
      <c r="N64" s="12" t="str">
        <f>'ZBIORCZE ZESTAWIENIE KOSZTÓW'!B8</f>
        <v> </v>
      </c>
      <c r="O64" s="13" t="s">
        <v>1</v>
      </c>
    </row>
    <row r="65" ht="15" outlineLevel="2">
      <c r="A65" s="20" t="s">
        <v>267</v>
      </c>
      <c r="B65" s="18" t="s">
        <v>1</v>
      </c>
      <c r="C65" s="18" t="s">
        <v>1</v>
      </c>
      <c r="D65" s="18" t="s">
        <v>1</v>
      </c>
      <c r="E65" s="18" t="s">
        <v>1</v>
      </c>
      <c r="F65" s="18" t="s">
        <v>1</v>
      </c>
      <c r="G65" s="18" t="s">
        <v>1</v>
      </c>
      <c r="H65" s="18" t="s">
        <v>1</v>
      </c>
      <c r="I65" s="18" t="s">
        <v>1</v>
      </c>
      <c r="J65" s="18" t="s">
        <v>1</v>
      </c>
      <c r="K65" s="12">
        <f>SUM(K46:K64)</f>
        <v>0</v>
      </c>
      <c r="L65" s="16" t="s">
        <v>1</v>
      </c>
      <c r="M65" s="16" t="s">
        <v>1</v>
      </c>
      <c r="N65" s="16" t="s">
        <v>1</v>
      </c>
      <c r="O65" s="19" t="s">
        <v>1</v>
      </c>
    </row>
    <row r="66" ht="15" outlineLevel="1">
      <c r="A66" s="13" t="s">
        <v>268</v>
      </c>
      <c r="B66" s="10" t="s">
        <v>1</v>
      </c>
      <c r="C66" s="10" t="s">
        <v>1</v>
      </c>
      <c r="D66" s="13" t="s">
        <v>103</v>
      </c>
      <c r="E66" s="13" t="s">
        <v>53</v>
      </c>
      <c r="F66" s="10" t="s">
        <v>1</v>
      </c>
      <c r="G66" s="10" t="s">
        <v>1</v>
      </c>
      <c r="H66" s="10" t="s">
        <v>1</v>
      </c>
      <c r="I66" s="10" t="s">
        <v>1</v>
      </c>
      <c r="J66" s="10" t="s">
        <v>1</v>
      </c>
      <c r="K66" s="10" t="s">
        <v>1</v>
      </c>
      <c r="L66" s="10" t="s">
        <v>1</v>
      </c>
      <c r="M66" s="10" t="s">
        <v>1</v>
      </c>
      <c r="N66" s="12" t="str">
        <f>'ZBIORCZE ZESTAWIENIE KOSZTÓW'!B8</f>
        <v> </v>
      </c>
      <c r="O66" s="13" t="s">
        <v>1</v>
      </c>
    </row>
    <row r="67" ht="15" outlineLevel="2">
      <c r="A67" s="13" t="s">
        <v>270</v>
      </c>
      <c r="B67" s="10" t="s">
        <v>1</v>
      </c>
      <c r="C67" s="10" t="s">
        <v>1</v>
      </c>
      <c r="D67" s="13" t="s">
        <v>271</v>
      </c>
      <c r="E67" s="13" t="s">
        <v>269</v>
      </c>
      <c r="F67" s="13" t="s">
        <v>272</v>
      </c>
      <c r="G67" s="17">
        <v>4</v>
      </c>
      <c r="H67" s="12"/>
      <c r="I67" s="12">
        <v>1</v>
      </c>
      <c r="J67" s="12"/>
      <c r="K67" s="12">
        <f>ROUND(H67*J67, 2)</f>
        <v>0</v>
      </c>
      <c r="L67" s="16" t="s">
        <v>1</v>
      </c>
      <c r="M67" s="16" t="s">
        <v>1</v>
      </c>
      <c r="N67" s="12" t="str">
        <f>'ZBIORCZE ZESTAWIENIE KOSZTÓW'!B8</f>
        <v> </v>
      </c>
      <c r="O67" s="13" t="s">
        <v>273</v>
      </c>
    </row>
    <row r="68" ht="15" outlineLevel="2">
      <c r="A68" s="13" t="s">
        <v>275</v>
      </c>
      <c r="B68" s="10" t="s">
        <v>1</v>
      </c>
      <c r="C68" s="10" t="s">
        <v>1</v>
      </c>
      <c r="D68" s="13" t="s">
        <v>271</v>
      </c>
      <c r="E68" s="13" t="s">
        <v>274</v>
      </c>
      <c r="F68" s="13" t="s">
        <v>272</v>
      </c>
      <c r="G68" s="17">
        <v>12</v>
      </c>
      <c r="H68" s="12"/>
      <c r="I68" s="12">
        <v>1</v>
      </c>
      <c r="J68" s="12"/>
      <c r="K68" s="12">
        <f>ROUND(H68*J68, 2)</f>
        <v>0</v>
      </c>
      <c r="L68" s="16" t="s">
        <v>1</v>
      </c>
      <c r="M68" s="16" t="s">
        <v>1</v>
      </c>
      <c r="N68" s="12" t="str">
        <f>'ZBIORCZE ZESTAWIENIE KOSZTÓW'!B8</f>
        <v> </v>
      </c>
      <c r="O68" s="13" t="s">
        <v>273</v>
      </c>
    </row>
    <row r="69" ht="15" outlineLevel="2">
      <c r="A69" s="13" t="s">
        <v>277</v>
      </c>
      <c r="B69" s="10" t="s">
        <v>1</v>
      </c>
      <c r="C69" s="10" t="s">
        <v>1</v>
      </c>
      <c r="D69" s="13" t="s">
        <v>278</v>
      </c>
      <c r="E69" s="13" t="s">
        <v>276</v>
      </c>
      <c r="F69" s="13" t="s">
        <v>272</v>
      </c>
      <c r="G69" s="17">
        <v>1</v>
      </c>
      <c r="H69" s="12"/>
      <c r="I69" s="12">
        <v>1</v>
      </c>
      <c r="J69" s="12"/>
      <c r="K69" s="12">
        <f>ROUND(H69*J69, 2)</f>
        <v>0</v>
      </c>
      <c r="L69" s="16" t="s">
        <v>1</v>
      </c>
      <c r="M69" s="16" t="s">
        <v>1</v>
      </c>
      <c r="N69" s="12" t="str">
        <f>'ZBIORCZE ZESTAWIENIE KOSZTÓW'!B8</f>
        <v> </v>
      </c>
      <c r="O69" s="13" t="s">
        <v>279</v>
      </c>
    </row>
    <row r="70" ht="15" outlineLevel="2">
      <c r="A70" s="13" t="s">
        <v>281</v>
      </c>
      <c r="B70" s="10" t="s">
        <v>1</v>
      </c>
      <c r="C70" s="10" t="s">
        <v>1</v>
      </c>
      <c r="D70" s="13" t="s">
        <v>278</v>
      </c>
      <c r="E70" s="13" t="s">
        <v>280</v>
      </c>
      <c r="F70" s="13" t="s">
        <v>272</v>
      </c>
      <c r="G70" s="17">
        <v>3</v>
      </c>
      <c r="H70" s="12"/>
      <c r="I70" s="12">
        <v>1</v>
      </c>
      <c r="J70" s="12"/>
      <c r="K70" s="12">
        <f>ROUND(H70*J70, 2)</f>
        <v>0</v>
      </c>
      <c r="L70" s="16" t="s">
        <v>1</v>
      </c>
      <c r="M70" s="16" t="s">
        <v>1</v>
      </c>
      <c r="N70" s="12" t="str">
        <f>'ZBIORCZE ZESTAWIENIE KOSZTÓW'!B8</f>
        <v> </v>
      </c>
      <c r="O70" s="13" t="s">
        <v>279</v>
      </c>
    </row>
    <row r="71" ht="15" outlineLevel="2">
      <c r="A71" s="13" t="s">
        <v>283</v>
      </c>
      <c r="B71" s="10" t="s">
        <v>1</v>
      </c>
      <c r="C71" s="10" t="s">
        <v>1</v>
      </c>
      <c r="D71" s="13" t="s">
        <v>284</v>
      </c>
      <c r="E71" s="13" t="s">
        <v>282</v>
      </c>
      <c r="F71" s="13" t="s">
        <v>285</v>
      </c>
      <c r="G71" s="17">
        <v>2200</v>
      </c>
      <c r="H71" s="12"/>
      <c r="I71" s="12">
        <v>1</v>
      </c>
      <c r="J71" s="12"/>
      <c r="K71" s="12">
        <f>ROUND(H71*J71, 2)</f>
        <v>0</v>
      </c>
      <c r="L71" s="16" t="s">
        <v>1</v>
      </c>
      <c r="M71" s="16" t="s">
        <v>1</v>
      </c>
      <c r="N71" s="12" t="str">
        <f>'ZBIORCZE ZESTAWIENIE KOSZTÓW'!B8</f>
        <v> </v>
      </c>
      <c r="O71" s="13" t="s">
        <v>286</v>
      </c>
    </row>
    <row r="72" ht="15" outlineLevel="2">
      <c r="A72" s="20" t="s">
        <v>287</v>
      </c>
      <c r="B72" s="18" t="s">
        <v>1</v>
      </c>
      <c r="C72" s="18" t="s">
        <v>1</v>
      </c>
      <c r="D72" s="18" t="s">
        <v>1</v>
      </c>
      <c r="E72" s="18" t="s">
        <v>1</v>
      </c>
      <c r="F72" s="18" t="s">
        <v>1</v>
      </c>
      <c r="G72" s="18" t="s">
        <v>1</v>
      </c>
      <c r="H72" s="18" t="s">
        <v>1</v>
      </c>
      <c r="I72" s="18" t="s">
        <v>1</v>
      </c>
      <c r="J72" s="18" t="s">
        <v>1</v>
      </c>
      <c r="K72" s="12">
        <f>SUM(K67:K71)</f>
        <v>0</v>
      </c>
      <c r="L72" s="16" t="s">
        <v>1</v>
      </c>
      <c r="M72" s="16" t="s">
        <v>1</v>
      </c>
      <c r="N72" s="16" t="s">
        <v>1</v>
      </c>
      <c r="O72" s="19" t="s">
        <v>1</v>
      </c>
    </row>
    <row r="73" ht="15" outlineLevel="1">
      <c r="A73" s="20" t="s">
        <v>288</v>
      </c>
      <c r="B73" s="18" t="s">
        <v>1</v>
      </c>
      <c r="C73" s="18" t="s">
        <v>1</v>
      </c>
      <c r="D73" s="18" t="s">
        <v>1</v>
      </c>
      <c r="E73" s="18" t="s">
        <v>1</v>
      </c>
      <c r="F73" s="18" t="s">
        <v>1</v>
      </c>
      <c r="G73" s="18" t="s">
        <v>1</v>
      </c>
      <c r="H73" s="18" t="s">
        <v>1</v>
      </c>
      <c r="I73" s="18" t="s">
        <v>1</v>
      </c>
      <c r="J73" s="18" t="s">
        <v>1</v>
      </c>
      <c r="K73" s="21">
        <f>'1 TERMOMODERNIZACJA CZĘŚCI WYSO'!K17+'1 TERMOMODERNIZACJA CZĘŚCI WYSO'!K28+'1 TERMOMODERNIZACJA CZĘŚCI WYSO'!K34+'1 TERMOMODERNIZACJA CZĘŚCI WYSO'!K44+'1 TERMOMODERNIZACJA CZĘŚCI WYSO'!K65+'1 TERMOMODERNIZACJA CZĘŚCI WYSO'!K72</f>
        <v>0</v>
      </c>
      <c r="L73" s="16" t="s">
        <v>1</v>
      </c>
      <c r="M73" s="16" t="s">
        <v>1</v>
      </c>
      <c r="N73" s="16" t="s">
        <v>1</v>
      </c>
      <c r="O73" s="19" t="s">
        <v>1</v>
      </c>
    </row>
  </sheetData>
  <mergeCells>
    <mergeCell ref="A1:O1"/>
    <mergeCell ref="A2:B2"/>
    <mergeCell ref="C2:O2"/>
    <mergeCell ref="A3:B3"/>
    <mergeCell ref="C3:O3"/>
    <mergeCell ref="A17:J17"/>
    <mergeCell ref="A28:J28"/>
    <mergeCell ref="A34:J34"/>
    <mergeCell ref="A44:J44"/>
    <mergeCell ref="A65:J65"/>
    <mergeCell ref="A72:J72"/>
    <mergeCell ref="A73:J73"/>
  </mergeCells>
  <pageMargins left="0.7" right="0.7" top="0.75" bottom="0.75" header="0.3" footer="0.3"/>
  <pageSetup paperSize="9"/>
</worksheet>
</file>

<file path=xl/worksheets/sheet4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O130"/>
  <cols>
    <col min="1" max="1" width="11" customWidth="1"/>
    <col min="2" max="3" width="11" hidden="1" customWidth="1" outlineLevel="1" collapsed="1"/>
    <col min="4" max="4" width="11" customWidth="1" outlineLevel="1" collapsed="1"/>
    <col min="5" max="5" width="45" customWidth="1"/>
    <col min="6" max="11" width="14" customWidth="1"/>
    <col min="12" max="13" width="14" customWidth="1" outlineLevel="1" collapsed="1"/>
    <col min="14" max="14" width="9" customWidth="1" outlineLevel="1" collapsed="1"/>
    <col min="15" max="15" width="42" customWidth="1"/>
  </cols>
  <sheetData>
    <row r="1" ht="15">
      <c r="A1" s="6" t="s">
        <v>55</v>
      </c>
      <c r="B1" s="6" t="s">
        <v>1</v>
      </c>
      <c r="C1" s="6" t="s">
        <v>1</v>
      </c>
      <c r="D1" s="6" t="s">
        <v>1</v>
      </c>
      <c r="E1" s="6" t="s">
        <v>1</v>
      </c>
      <c r="F1" s="6" t="s">
        <v>1</v>
      </c>
      <c r="G1" s="6" t="s">
        <v>1</v>
      </c>
      <c r="H1" s="6" t="s">
        <v>1</v>
      </c>
      <c r="I1" s="6" t="s">
        <v>1</v>
      </c>
      <c r="J1" s="6" t="s">
        <v>1</v>
      </c>
      <c r="K1" s="6" t="s">
        <v>1</v>
      </c>
      <c r="L1" s="6" t="s">
        <v>1</v>
      </c>
      <c r="M1" s="6" t="s">
        <v>1</v>
      </c>
      <c r="N1" s="6" t="s">
        <v>1</v>
      </c>
      <c r="O1" s="6" t="s">
        <v>1</v>
      </c>
    </row>
    <row r="2" ht="15">
      <c r="A2" s="7" t="s">
        <v>13</v>
      </c>
      <c r="B2" s="7" t="s">
        <v>1</v>
      </c>
      <c r="C2" s="7" t="s">
        <v>1</v>
      </c>
      <c r="D2" s="7" t="s">
        <v>1</v>
      </c>
      <c r="E2" s="7" t="s">
        <v>1</v>
      </c>
      <c r="F2" s="7" t="s">
        <v>1</v>
      </c>
      <c r="G2" s="7" t="s">
        <v>1</v>
      </c>
      <c r="H2" s="7" t="s">
        <v>1</v>
      </c>
      <c r="I2" s="7" t="s">
        <v>1</v>
      </c>
      <c r="J2" s="7" t="s">
        <v>1</v>
      </c>
      <c r="K2" s="7" t="s">
        <v>1</v>
      </c>
      <c r="L2" s="7" t="s">
        <v>1</v>
      </c>
      <c r="M2" s="7" t="s">
        <v>1</v>
      </c>
      <c r="N2" s="7" t="s">
        <v>1</v>
      </c>
      <c r="O2" s="7" t="s">
        <v>1</v>
      </c>
    </row>
    <row r="3" ht="15">
      <c r="A3" s="7" t="s">
        <v>14</v>
      </c>
      <c r="B3" s="7" t="s">
        <v>1</v>
      </c>
      <c r="C3" s="7" t="s">
        <v>10</v>
      </c>
      <c r="D3" s="7" t="s">
        <v>1</v>
      </c>
      <c r="E3" s="7" t="s">
        <v>1</v>
      </c>
      <c r="F3" s="7" t="s">
        <v>1</v>
      </c>
      <c r="G3" s="7" t="s">
        <v>1</v>
      </c>
      <c r="H3" s="7" t="s">
        <v>1</v>
      </c>
      <c r="I3" s="7" t="s">
        <v>1</v>
      </c>
      <c r="J3" s="7" t="s">
        <v>1</v>
      </c>
      <c r="K3" s="7" t="s">
        <v>1</v>
      </c>
      <c r="L3" s="7" t="s">
        <v>1</v>
      </c>
      <c r="M3" s="7" t="s">
        <v>1</v>
      </c>
      <c r="N3" s="7" t="s">
        <v>1</v>
      </c>
      <c r="O3" s="7" t="s">
        <v>1</v>
      </c>
    </row>
    <row r="5" ht="15">
      <c r="A5" s="1" t="s">
        <v>15</v>
      </c>
      <c r="B5" s="1" t="s">
        <v>90</v>
      </c>
      <c r="C5" s="1" t="s">
        <v>91</v>
      </c>
      <c r="D5" s="1" t="s">
        <v>92</v>
      </c>
      <c r="E5" s="1" t="s">
        <v>93</v>
      </c>
      <c r="F5" s="1" t="s">
        <v>24</v>
      </c>
      <c r="G5" s="1" t="s">
        <v>94</v>
      </c>
      <c r="H5" s="1" t="s">
        <v>95</v>
      </c>
      <c r="I5" s="1" t="s">
        <v>96</v>
      </c>
      <c r="J5" s="1" t="s">
        <v>97</v>
      </c>
      <c r="K5" s="1" t="s">
        <v>19</v>
      </c>
      <c r="L5" s="1" t="s">
        <v>98</v>
      </c>
      <c r="M5" s="1" t="s">
        <v>99</v>
      </c>
      <c r="N5" s="1" t="s">
        <v>16</v>
      </c>
      <c r="O5" s="1" t="s">
        <v>100</v>
      </c>
    </row>
    <row r="6" ht="15">
      <c r="A6" s="1" t="s">
        <v>26</v>
      </c>
      <c r="B6" s="1" t="s">
        <v>27</v>
      </c>
      <c r="C6" s="1" t="s">
        <v>28</v>
      </c>
      <c r="D6" s="1" t="s">
        <v>29</v>
      </c>
      <c r="E6" s="1" t="s">
        <v>30</v>
      </c>
      <c r="F6" s="1" t="s">
        <v>31</v>
      </c>
      <c r="G6" s="1" t="s">
        <v>32</v>
      </c>
      <c r="H6" s="1" t="s">
        <v>33</v>
      </c>
      <c r="I6" s="1" t="s">
        <v>34</v>
      </c>
      <c r="J6" s="1" t="s">
        <v>35</v>
      </c>
      <c r="K6" s="1" t="s">
        <v>36</v>
      </c>
      <c r="L6" s="1" t="s">
        <v>37</v>
      </c>
      <c r="M6" s="1" t="s">
        <v>62</v>
      </c>
      <c r="N6" s="1" t="s">
        <v>65</v>
      </c>
      <c r="O6" s="1" t="s">
        <v>68</v>
      </c>
    </row>
    <row r="7" ht="15">
      <c r="A7" s="11" t="s">
        <v>27</v>
      </c>
      <c r="B7" s="9" t="s">
        <v>1</v>
      </c>
      <c r="C7" s="9" t="s">
        <v>1</v>
      </c>
      <c r="D7" s="11" t="s">
        <v>101</v>
      </c>
      <c r="E7" s="11" t="s">
        <v>55</v>
      </c>
      <c r="F7" s="9" t="s">
        <v>1</v>
      </c>
      <c r="G7" s="9" t="s">
        <v>1</v>
      </c>
      <c r="H7" s="9" t="s">
        <v>1</v>
      </c>
      <c r="I7" s="9" t="s">
        <v>1</v>
      </c>
      <c r="J7" s="9" t="s">
        <v>1</v>
      </c>
      <c r="K7" s="9" t="s">
        <v>1</v>
      </c>
      <c r="L7" s="9" t="s">
        <v>1</v>
      </c>
      <c r="M7" s="9" t="s">
        <v>1</v>
      </c>
      <c r="N7" s="12" t="str">
        <f>'ZBIORCZE ZESTAWIENIE KOSZTÓW'!B15</f>
        <v> </v>
      </c>
      <c r="O7" s="13" t="s">
        <v>1</v>
      </c>
    </row>
    <row r="8" ht="15" outlineLevel="1">
      <c r="A8" s="13" t="s">
        <v>289</v>
      </c>
      <c r="B8" s="10" t="s">
        <v>1</v>
      </c>
      <c r="C8" s="10" t="s">
        <v>1</v>
      </c>
      <c r="D8" s="13" t="s">
        <v>103</v>
      </c>
      <c r="E8" s="13" t="s">
        <v>57</v>
      </c>
      <c r="F8" s="10" t="s">
        <v>1</v>
      </c>
      <c r="G8" s="10" t="s">
        <v>1</v>
      </c>
      <c r="H8" s="10" t="s">
        <v>1</v>
      </c>
      <c r="I8" s="10" t="s">
        <v>1</v>
      </c>
      <c r="J8" s="10" t="s">
        <v>1</v>
      </c>
      <c r="K8" s="10" t="s">
        <v>1</v>
      </c>
      <c r="L8" s="10" t="s">
        <v>1</v>
      </c>
      <c r="M8" s="10" t="s">
        <v>1</v>
      </c>
      <c r="N8" s="12" t="str">
        <f>'ZBIORCZE ZESTAWIENIE KOSZTÓW'!B15</f>
        <v> </v>
      </c>
      <c r="O8" s="13" t="s">
        <v>1</v>
      </c>
    </row>
    <row r="9" ht="15" outlineLevel="2">
      <c r="A9" s="13" t="s">
        <v>291</v>
      </c>
      <c r="B9" s="10" t="s">
        <v>1</v>
      </c>
      <c r="C9" s="10" t="s">
        <v>1</v>
      </c>
      <c r="D9" s="13" t="s">
        <v>292</v>
      </c>
      <c r="E9" s="13" t="s">
        <v>290</v>
      </c>
      <c r="F9" s="13" t="s">
        <v>107</v>
      </c>
      <c r="G9" s="17">
        <v>78.318</v>
      </c>
      <c r="H9" s="12"/>
      <c r="I9" s="12">
        <v>1</v>
      </c>
      <c r="J9" s="12"/>
      <c r="K9" s="12">
        <f>ROUND(H9*J9, 2)</f>
        <v>0</v>
      </c>
      <c r="L9" s="16" t="s">
        <v>1</v>
      </c>
      <c r="M9" s="16" t="s">
        <v>1</v>
      </c>
      <c r="N9" s="12" t="str">
        <f>'ZBIORCZE ZESTAWIENIE KOSZTÓW'!B15</f>
        <v> </v>
      </c>
      <c r="O9" s="13" t="s">
        <v>293</v>
      </c>
    </row>
    <row r="10" ht="15" outlineLevel="2">
      <c r="A10" s="13" t="s">
        <v>295</v>
      </c>
      <c r="B10" s="10" t="s">
        <v>1</v>
      </c>
      <c r="C10" s="10" t="s">
        <v>1</v>
      </c>
      <c r="D10" s="13" t="s">
        <v>296</v>
      </c>
      <c r="E10" s="13" t="s">
        <v>294</v>
      </c>
      <c r="F10" s="13" t="s">
        <v>107</v>
      </c>
      <c r="G10" s="17">
        <v>78.318</v>
      </c>
      <c r="H10" s="12"/>
      <c r="I10" s="12">
        <v>1</v>
      </c>
      <c r="J10" s="12"/>
      <c r="K10" s="12">
        <f>ROUND(H10*J10, 2)</f>
        <v>0</v>
      </c>
      <c r="L10" s="16" t="s">
        <v>1</v>
      </c>
      <c r="M10" s="16" t="s">
        <v>1</v>
      </c>
      <c r="N10" s="12" t="str">
        <f>'ZBIORCZE ZESTAWIENIE KOSZTÓW'!B15</f>
        <v> </v>
      </c>
      <c r="O10" s="13" t="s">
        <v>297</v>
      </c>
    </row>
    <row r="11" ht="15" outlineLevel="2">
      <c r="A11" s="13" t="s">
        <v>299</v>
      </c>
      <c r="B11" s="10" t="s">
        <v>1</v>
      </c>
      <c r="C11" s="10" t="s">
        <v>1</v>
      </c>
      <c r="D11" s="13" t="s">
        <v>175</v>
      </c>
      <c r="E11" s="13" t="s">
        <v>298</v>
      </c>
      <c r="F11" s="13" t="s">
        <v>107</v>
      </c>
      <c r="G11" s="17">
        <v>351.97</v>
      </c>
      <c r="H11" s="12"/>
      <c r="I11" s="12">
        <v>1</v>
      </c>
      <c r="J11" s="12"/>
      <c r="K11" s="12">
        <f>ROUND(H11*J11, 2)</f>
        <v>0</v>
      </c>
      <c r="L11" s="16" t="s">
        <v>1</v>
      </c>
      <c r="M11" s="16" t="s">
        <v>1</v>
      </c>
      <c r="N11" s="12" t="str">
        <f>'ZBIORCZE ZESTAWIENIE KOSZTÓW'!B15</f>
        <v> </v>
      </c>
      <c r="O11" s="13" t="s">
        <v>176</v>
      </c>
    </row>
    <row r="12" ht="15" outlineLevel="2">
      <c r="A12" s="13" t="s">
        <v>301</v>
      </c>
      <c r="B12" s="10" t="s">
        <v>1</v>
      </c>
      <c r="C12" s="10" t="s">
        <v>1</v>
      </c>
      <c r="D12" s="13" t="s">
        <v>302</v>
      </c>
      <c r="E12" s="13" t="s">
        <v>300</v>
      </c>
      <c r="F12" s="13" t="s">
        <v>107</v>
      </c>
      <c r="G12" s="17">
        <v>39.618</v>
      </c>
      <c r="H12" s="12"/>
      <c r="I12" s="12">
        <v>1</v>
      </c>
      <c r="J12" s="12"/>
      <c r="K12" s="12">
        <f>ROUND(H12*J12, 2)</f>
        <v>0</v>
      </c>
      <c r="L12" s="16" t="s">
        <v>1</v>
      </c>
      <c r="M12" s="16" t="s">
        <v>1</v>
      </c>
      <c r="N12" s="12" t="str">
        <f>'ZBIORCZE ZESTAWIENIE KOSZTÓW'!B15</f>
        <v> </v>
      </c>
      <c r="O12" s="13" t="s">
        <v>303</v>
      </c>
    </row>
    <row r="13" ht="15" outlineLevel="2">
      <c r="A13" s="13" t="s">
        <v>304</v>
      </c>
      <c r="B13" s="10" t="s">
        <v>1</v>
      </c>
      <c r="C13" s="10" t="s">
        <v>1</v>
      </c>
      <c r="D13" s="13" t="s">
        <v>184</v>
      </c>
      <c r="E13" s="13" t="s">
        <v>182</v>
      </c>
      <c r="F13" s="13" t="s">
        <v>185</v>
      </c>
      <c r="G13" s="17">
        <v>69.66</v>
      </c>
      <c r="H13" s="12"/>
      <c r="I13" s="12">
        <v>1</v>
      </c>
      <c r="J13" s="12"/>
      <c r="K13" s="12">
        <f>ROUND(H13*J13, 2)</f>
        <v>0</v>
      </c>
      <c r="L13" s="16" t="s">
        <v>1</v>
      </c>
      <c r="M13" s="16" t="s">
        <v>1</v>
      </c>
      <c r="N13" s="12" t="str">
        <f>'ZBIORCZE ZESTAWIENIE KOSZTÓW'!B15</f>
        <v> </v>
      </c>
      <c r="O13" s="13" t="s">
        <v>186</v>
      </c>
    </row>
    <row r="14" ht="15" outlineLevel="2">
      <c r="A14" s="13" t="s">
        <v>305</v>
      </c>
      <c r="B14" s="10" t="s">
        <v>1</v>
      </c>
      <c r="C14" s="10" t="s">
        <v>1</v>
      </c>
      <c r="D14" s="13" t="s">
        <v>128</v>
      </c>
      <c r="E14" s="13" t="s">
        <v>262</v>
      </c>
      <c r="F14" s="13" t="s">
        <v>129</v>
      </c>
      <c r="G14" s="17">
        <v>2.192</v>
      </c>
      <c r="H14" s="12"/>
      <c r="I14" s="12">
        <v>1</v>
      </c>
      <c r="J14" s="12"/>
      <c r="K14" s="12">
        <f>ROUND(H14*J14, 2)</f>
        <v>0</v>
      </c>
      <c r="L14" s="16" t="s">
        <v>1</v>
      </c>
      <c r="M14" s="16" t="s">
        <v>1</v>
      </c>
      <c r="N14" s="12" t="str">
        <f>'ZBIORCZE ZESTAWIENIE KOSZTÓW'!B15</f>
        <v> </v>
      </c>
      <c r="O14" s="13" t="s">
        <v>130</v>
      </c>
    </row>
    <row r="15" ht="15" outlineLevel="2">
      <c r="A15" s="13" t="s">
        <v>306</v>
      </c>
      <c r="B15" s="10" t="s">
        <v>1</v>
      </c>
      <c r="C15" s="10" t="s">
        <v>1</v>
      </c>
      <c r="D15" s="13" t="s">
        <v>133</v>
      </c>
      <c r="E15" s="13" t="s">
        <v>134</v>
      </c>
      <c r="F15" s="13" t="s">
        <v>136</v>
      </c>
      <c r="G15" s="17">
        <v>1</v>
      </c>
      <c r="H15" s="12"/>
      <c r="I15" s="12">
        <v>1</v>
      </c>
      <c r="J15" s="12"/>
      <c r="K15" s="12">
        <f>ROUND(H15*J15, 2)</f>
        <v>0</v>
      </c>
      <c r="L15" s="16" t="s">
        <v>1</v>
      </c>
      <c r="M15" s="16" t="s">
        <v>1</v>
      </c>
      <c r="N15" s="12" t="str">
        <f>'ZBIORCZE ZESTAWIENIE KOSZTÓW'!B15</f>
        <v> </v>
      </c>
      <c r="O15" s="13" t="s">
        <v>1</v>
      </c>
    </row>
    <row r="16" ht="15" outlineLevel="2">
      <c r="A16" s="20" t="s">
        <v>307</v>
      </c>
      <c r="B16" s="18" t="s">
        <v>1</v>
      </c>
      <c r="C16" s="18" t="s">
        <v>1</v>
      </c>
      <c r="D16" s="18" t="s">
        <v>1</v>
      </c>
      <c r="E16" s="18" t="s">
        <v>1</v>
      </c>
      <c r="F16" s="18" t="s">
        <v>1</v>
      </c>
      <c r="G16" s="18" t="s">
        <v>1</v>
      </c>
      <c r="H16" s="18" t="s">
        <v>1</v>
      </c>
      <c r="I16" s="18" t="s">
        <v>1</v>
      </c>
      <c r="J16" s="18" t="s">
        <v>1</v>
      </c>
      <c r="K16" s="12">
        <f>SUM(K9:K15)</f>
        <v>0</v>
      </c>
      <c r="L16" s="16" t="s">
        <v>1</v>
      </c>
      <c r="M16" s="16" t="s">
        <v>1</v>
      </c>
      <c r="N16" s="16" t="s">
        <v>1</v>
      </c>
      <c r="O16" s="19" t="s">
        <v>1</v>
      </c>
    </row>
    <row r="17" ht="15" outlineLevel="1">
      <c r="A17" s="13" t="s">
        <v>308</v>
      </c>
      <c r="B17" s="10" t="s">
        <v>1</v>
      </c>
      <c r="C17" s="10" t="s">
        <v>1</v>
      </c>
      <c r="D17" s="13" t="s">
        <v>103</v>
      </c>
      <c r="E17" s="13" t="s">
        <v>59</v>
      </c>
      <c r="F17" s="10" t="s">
        <v>1</v>
      </c>
      <c r="G17" s="10" t="s">
        <v>1</v>
      </c>
      <c r="H17" s="10" t="s">
        <v>1</v>
      </c>
      <c r="I17" s="10" t="s">
        <v>1</v>
      </c>
      <c r="J17" s="10" t="s">
        <v>1</v>
      </c>
      <c r="K17" s="10" t="s">
        <v>1</v>
      </c>
      <c r="L17" s="10" t="s">
        <v>1</v>
      </c>
      <c r="M17" s="10" t="s">
        <v>1</v>
      </c>
      <c r="N17" s="12" t="str">
        <f>'ZBIORCZE ZESTAWIENIE KOSZTÓW'!B15</f>
        <v> </v>
      </c>
      <c r="O17" s="13" t="s">
        <v>1</v>
      </c>
    </row>
    <row r="18" ht="15" outlineLevel="2">
      <c r="A18" s="13" t="s">
        <v>310</v>
      </c>
      <c r="B18" s="10" t="s">
        <v>1</v>
      </c>
      <c r="C18" s="10" t="s">
        <v>1</v>
      </c>
      <c r="D18" s="13" t="s">
        <v>311</v>
      </c>
      <c r="E18" s="13" t="s">
        <v>309</v>
      </c>
      <c r="F18" s="13" t="s">
        <v>107</v>
      </c>
      <c r="G18" s="17">
        <v>771.74</v>
      </c>
      <c r="H18" s="12"/>
      <c r="I18" s="12">
        <v>1</v>
      </c>
      <c r="J18" s="12"/>
      <c r="K18" s="12">
        <f>ROUND(H18*J18, 2)</f>
        <v>0</v>
      </c>
      <c r="L18" s="16" t="s">
        <v>1</v>
      </c>
      <c r="M18" s="16" t="s">
        <v>1</v>
      </c>
      <c r="N18" s="12" t="str">
        <f>'ZBIORCZE ZESTAWIENIE KOSZTÓW'!B15</f>
        <v> </v>
      </c>
      <c r="O18" s="13" t="s">
        <v>312</v>
      </c>
    </row>
    <row r="19" ht="15" outlineLevel="2">
      <c r="A19" s="13" t="s">
        <v>314</v>
      </c>
      <c r="B19" s="10" t="s">
        <v>1</v>
      </c>
      <c r="C19" s="10" t="s">
        <v>1</v>
      </c>
      <c r="D19" s="13" t="s">
        <v>315</v>
      </c>
      <c r="E19" s="13" t="s">
        <v>313</v>
      </c>
      <c r="F19" s="13" t="s">
        <v>107</v>
      </c>
      <c r="G19" s="17">
        <v>771.74</v>
      </c>
      <c r="H19" s="12"/>
      <c r="I19" s="12">
        <v>1</v>
      </c>
      <c r="J19" s="12"/>
      <c r="K19" s="12">
        <f>ROUND(H19*J19, 2)</f>
        <v>0</v>
      </c>
      <c r="L19" s="16" t="s">
        <v>1</v>
      </c>
      <c r="M19" s="16" t="s">
        <v>1</v>
      </c>
      <c r="N19" s="12" t="str">
        <f>'ZBIORCZE ZESTAWIENIE KOSZTÓW'!B15</f>
        <v> </v>
      </c>
      <c r="O19" s="13" t="s">
        <v>316</v>
      </c>
    </row>
    <row r="20" ht="15" outlineLevel="2">
      <c r="A20" s="13" t="s">
        <v>318</v>
      </c>
      <c r="B20" s="10" t="s">
        <v>1</v>
      </c>
      <c r="C20" s="10" t="s">
        <v>1</v>
      </c>
      <c r="D20" s="13" t="s">
        <v>319</v>
      </c>
      <c r="E20" s="13" t="s">
        <v>317</v>
      </c>
      <c r="F20" s="13" t="s">
        <v>107</v>
      </c>
      <c r="G20" s="17">
        <v>771.74</v>
      </c>
      <c r="H20" s="12"/>
      <c r="I20" s="12">
        <v>1</v>
      </c>
      <c r="J20" s="12"/>
      <c r="K20" s="12">
        <f>ROUND(H20*J20, 2)</f>
        <v>0</v>
      </c>
      <c r="L20" s="16" t="s">
        <v>1</v>
      </c>
      <c r="M20" s="16" t="s">
        <v>1</v>
      </c>
      <c r="N20" s="12" t="str">
        <f>'ZBIORCZE ZESTAWIENIE KOSZTÓW'!B15</f>
        <v> </v>
      </c>
      <c r="O20" s="13" t="s">
        <v>320</v>
      </c>
    </row>
    <row r="21" ht="15" outlineLevel="2">
      <c r="A21" s="13" t="s">
        <v>322</v>
      </c>
      <c r="B21" s="10" t="s">
        <v>1</v>
      </c>
      <c r="C21" s="10" t="s">
        <v>1</v>
      </c>
      <c r="D21" s="13" t="s">
        <v>179</v>
      </c>
      <c r="E21" s="13" t="s">
        <v>321</v>
      </c>
      <c r="F21" s="13" t="s">
        <v>180</v>
      </c>
      <c r="G21" s="17">
        <v>4630.44</v>
      </c>
      <c r="H21" s="12"/>
      <c r="I21" s="12">
        <v>1</v>
      </c>
      <c r="J21" s="12"/>
      <c r="K21" s="12">
        <f>ROUND(H21*J21, 2)</f>
        <v>0</v>
      </c>
      <c r="L21" s="16" t="s">
        <v>1</v>
      </c>
      <c r="M21" s="16" t="s">
        <v>1</v>
      </c>
      <c r="N21" s="12" t="str">
        <f>'ZBIORCZE ZESTAWIENIE KOSZTÓW'!B15</f>
        <v> </v>
      </c>
      <c r="O21" s="13" t="s">
        <v>181</v>
      </c>
    </row>
    <row r="22" ht="15" outlineLevel="2">
      <c r="A22" s="13" t="s">
        <v>323</v>
      </c>
      <c r="B22" s="10" t="s">
        <v>1</v>
      </c>
      <c r="C22" s="10" t="s">
        <v>1</v>
      </c>
      <c r="D22" s="13" t="s">
        <v>128</v>
      </c>
      <c r="E22" s="13" t="s">
        <v>262</v>
      </c>
      <c r="F22" s="13" t="s">
        <v>129</v>
      </c>
      <c r="G22" s="17">
        <v>21.609</v>
      </c>
      <c r="H22" s="12"/>
      <c r="I22" s="12">
        <v>1</v>
      </c>
      <c r="J22" s="12"/>
      <c r="K22" s="12">
        <f>ROUND(H22*J22, 2)</f>
        <v>0</v>
      </c>
      <c r="L22" s="16" t="s">
        <v>1</v>
      </c>
      <c r="M22" s="16" t="s">
        <v>1</v>
      </c>
      <c r="N22" s="12" t="str">
        <f>'ZBIORCZE ZESTAWIENIE KOSZTÓW'!B15</f>
        <v> </v>
      </c>
      <c r="O22" s="13" t="s">
        <v>130</v>
      </c>
    </row>
    <row r="23" ht="15" outlineLevel="2">
      <c r="A23" s="13" t="s">
        <v>324</v>
      </c>
      <c r="B23" s="10" t="s">
        <v>1</v>
      </c>
      <c r="C23" s="10" t="s">
        <v>1</v>
      </c>
      <c r="D23" s="13" t="s">
        <v>128</v>
      </c>
      <c r="E23" s="13" t="s">
        <v>126</v>
      </c>
      <c r="F23" s="13" t="s">
        <v>129</v>
      </c>
      <c r="G23" s="17">
        <v>43.218</v>
      </c>
      <c r="H23" s="12"/>
      <c r="I23" s="12">
        <v>1</v>
      </c>
      <c r="J23" s="12"/>
      <c r="K23" s="12">
        <f>ROUND(H23*J23, 2)</f>
        <v>0</v>
      </c>
      <c r="L23" s="16" t="s">
        <v>1</v>
      </c>
      <c r="M23" s="16" t="s">
        <v>1</v>
      </c>
      <c r="N23" s="12" t="str">
        <f>'ZBIORCZE ZESTAWIENIE KOSZTÓW'!B15</f>
        <v> </v>
      </c>
      <c r="O23" s="13" t="s">
        <v>130</v>
      </c>
    </row>
    <row r="24" ht="15" outlineLevel="2">
      <c r="A24" s="13" t="s">
        <v>325</v>
      </c>
      <c r="B24" s="10" t="s">
        <v>1</v>
      </c>
      <c r="C24" s="10" t="s">
        <v>1</v>
      </c>
      <c r="D24" s="13" t="s">
        <v>133</v>
      </c>
      <c r="E24" s="13" t="s">
        <v>131</v>
      </c>
      <c r="F24" s="13" t="s">
        <v>124</v>
      </c>
      <c r="G24" s="17">
        <v>9.261</v>
      </c>
      <c r="H24" s="12"/>
      <c r="I24" s="12">
        <v>1</v>
      </c>
      <c r="J24" s="12"/>
      <c r="K24" s="12">
        <f>ROUND(H24*J24, 2)</f>
        <v>0</v>
      </c>
      <c r="L24" s="16" t="s">
        <v>1</v>
      </c>
      <c r="M24" s="16" t="s">
        <v>1</v>
      </c>
      <c r="N24" s="12" t="str">
        <f>'ZBIORCZE ZESTAWIENIE KOSZTÓW'!B15</f>
        <v> </v>
      </c>
      <c r="O24" s="13" t="s">
        <v>125</v>
      </c>
    </row>
    <row r="25" ht="15" outlineLevel="2">
      <c r="A25" s="13" t="s">
        <v>327</v>
      </c>
      <c r="B25" s="10" t="s">
        <v>1</v>
      </c>
      <c r="C25" s="10" t="s">
        <v>1</v>
      </c>
      <c r="D25" s="13" t="s">
        <v>328</v>
      </c>
      <c r="E25" s="13" t="s">
        <v>326</v>
      </c>
      <c r="F25" s="13" t="s">
        <v>107</v>
      </c>
      <c r="G25" s="17">
        <v>11.977</v>
      </c>
      <c r="H25" s="12"/>
      <c r="I25" s="12">
        <v>1</v>
      </c>
      <c r="J25" s="12"/>
      <c r="K25" s="12">
        <f>ROUND(H25*J25, 2)</f>
        <v>0</v>
      </c>
      <c r="L25" s="16" t="s">
        <v>1</v>
      </c>
      <c r="M25" s="16" t="s">
        <v>1</v>
      </c>
      <c r="N25" s="12" t="str">
        <f>'ZBIORCZE ZESTAWIENIE KOSZTÓW'!B15</f>
        <v> </v>
      </c>
      <c r="O25" s="13" t="s">
        <v>329</v>
      </c>
    </row>
    <row r="26" ht="15" outlineLevel="2">
      <c r="A26" s="13" t="s">
        <v>331</v>
      </c>
      <c r="B26" s="10" t="s">
        <v>1</v>
      </c>
      <c r="C26" s="10" t="s">
        <v>1</v>
      </c>
      <c r="D26" s="13" t="s">
        <v>332</v>
      </c>
      <c r="E26" s="13" t="s">
        <v>330</v>
      </c>
      <c r="F26" s="13" t="s">
        <v>185</v>
      </c>
      <c r="G26" s="17">
        <v>54.6</v>
      </c>
      <c r="H26" s="12"/>
      <c r="I26" s="12">
        <v>1</v>
      </c>
      <c r="J26" s="12"/>
      <c r="K26" s="12">
        <f>ROUND(H26*J26, 2)</f>
        <v>0</v>
      </c>
      <c r="L26" s="16" t="s">
        <v>1</v>
      </c>
      <c r="M26" s="16" t="s">
        <v>1</v>
      </c>
      <c r="N26" s="12" t="str">
        <f>'ZBIORCZE ZESTAWIENIE KOSZTÓW'!B15</f>
        <v> </v>
      </c>
      <c r="O26" s="13" t="s">
        <v>125</v>
      </c>
    </row>
    <row r="27" ht="15" outlineLevel="2">
      <c r="A27" s="13" t="s">
        <v>333</v>
      </c>
      <c r="B27" s="10" t="s">
        <v>1</v>
      </c>
      <c r="C27" s="10" t="s">
        <v>1</v>
      </c>
      <c r="D27" s="13" t="s">
        <v>133</v>
      </c>
      <c r="E27" s="13" t="s">
        <v>134</v>
      </c>
      <c r="F27" s="13" t="s">
        <v>136</v>
      </c>
      <c r="G27" s="17">
        <v>1</v>
      </c>
      <c r="H27" s="12"/>
      <c r="I27" s="12">
        <v>1</v>
      </c>
      <c r="J27" s="12"/>
      <c r="K27" s="12">
        <f>ROUND(H27*J27, 2)</f>
        <v>0</v>
      </c>
      <c r="L27" s="16" t="s">
        <v>1</v>
      </c>
      <c r="M27" s="16" t="s">
        <v>1</v>
      </c>
      <c r="N27" s="12" t="str">
        <f>'ZBIORCZE ZESTAWIENIE KOSZTÓW'!B15</f>
        <v> </v>
      </c>
      <c r="O27" s="13" t="s">
        <v>1</v>
      </c>
    </row>
    <row r="28" ht="15" outlineLevel="2">
      <c r="A28" s="20" t="s">
        <v>334</v>
      </c>
      <c r="B28" s="18" t="s">
        <v>1</v>
      </c>
      <c r="C28" s="18" t="s">
        <v>1</v>
      </c>
      <c r="D28" s="18" t="s">
        <v>1</v>
      </c>
      <c r="E28" s="18" t="s">
        <v>1</v>
      </c>
      <c r="F28" s="18" t="s">
        <v>1</v>
      </c>
      <c r="G28" s="18" t="s">
        <v>1</v>
      </c>
      <c r="H28" s="18" t="s">
        <v>1</v>
      </c>
      <c r="I28" s="18" t="s">
        <v>1</v>
      </c>
      <c r="J28" s="18" t="s">
        <v>1</v>
      </c>
      <c r="K28" s="12">
        <f>SUM(K18:K27)</f>
        <v>0</v>
      </c>
      <c r="L28" s="16" t="s">
        <v>1</v>
      </c>
      <c r="M28" s="16" t="s">
        <v>1</v>
      </c>
      <c r="N28" s="16" t="s">
        <v>1</v>
      </c>
      <c r="O28" s="19" t="s">
        <v>1</v>
      </c>
    </row>
    <row r="29" ht="15" outlineLevel="1">
      <c r="A29" s="13" t="s">
        <v>335</v>
      </c>
      <c r="B29" s="10" t="s">
        <v>1</v>
      </c>
      <c r="C29" s="10" t="s">
        <v>1</v>
      </c>
      <c r="D29" s="13" t="s">
        <v>103</v>
      </c>
      <c r="E29" s="13" t="s">
        <v>61</v>
      </c>
      <c r="F29" s="10" t="s">
        <v>1</v>
      </c>
      <c r="G29" s="10" t="s">
        <v>1</v>
      </c>
      <c r="H29" s="10" t="s">
        <v>1</v>
      </c>
      <c r="I29" s="10" t="s">
        <v>1</v>
      </c>
      <c r="J29" s="10" t="s">
        <v>1</v>
      </c>
      <c r="K29" s="10" t="s">
        <v>1</v>
      </c>
      <c r="L29" s="10" t="s">
        <v>1</v>
      </c>
      <c r="M29" s="10" t="s">
        <v>1</v>
      </c>
      <c r="N29" s="12" t="str">
        <f>'ZBIORCZE ZESTAWIENIE KOSZTÓW'!B15</f>
        <v> </v>
      </c>
      <c r="O29" s="13" t="s">
        <v>1</v>
      </c>
    </row>
    <row r="30" ht="15" outlineLevel="2">
      <c r="A30" s="13" t="s">
        <v>337</v>
      </c>
      <c r="B30" s="10" t="s">
        <v>1</v>
      </c>
      <c r="C30" s="10" t="s">
        <v>1</v>
      </c>
      <c r="D30" s="13" t="s">
        <v>338</v>
      </c>
      <c r="E30" s="13" t="s">
        <v>336</v>
      </c>
      <c r="F30" s="13" t="s">
        <v>107</v>
      </c>
      <c r="G30" s="17">
        <v>1481.485</v>
      </c>
      <c r="H30" s="12"/>
      <c r="I30" s="12">
        <v>1</v>
      </c>
      <c r="J30" s="12"/>
      <c r="K30" s="12">
        <f>ROUND(H30*J30, 2)</f>
        <v>0</v>
      </c>
      <c r="L30" s="16" t="s">
        <v>1</v>
      </c>
      <c r="M30" s="16" t="s">
        <v>1</v>
      </c>
      <c r="N30" s="12" t="str">
        <f>'ZBIORCZE ZESTAWIENIE KOSZTÓW'!B15</f>
        <v> </v>
      </c>
      <c r="O30" s="13" t="s">
        <v>339</v>
      </c>
    </row>
    <row r="31" ht="15" outlineLevel="2">
      <c r="A31" s="13" t="s">
        <v>341</v>
      </c>
      <c r="B31" s="10" t="s">
        <v>1</v>
      </c>
      <c r="C31" s="10" t="s">
        <v>1</v>
      </c>
      <c r="D31" s="13" t="s">
        <v>342</v>
      </c>
      <c r="E31" s="13" t="s">
        <v>340</v>
      </c>
      <c r="F31" s="13" t="s">
        <v>107</v>
      </c>
      <c r="G31" s="17">
        <v>1481.485</v>
      </c>
      <c r="H31" s="12"/>
      <c r="I31" s="12">
        <v>1</v>
      </c>
      <c r="J31" s="12"/>
      <c r="K31" s="12">
        <f>ROUND(H31*J31, 2)</f>
        <v>0</v>
      </c>
      <c r="L31" s="16" t="s">
        <v>1</v>
      </c>
      <c r="M31" s="16" t="s">
        <v>1</v>
      </c>
      <c r="N31" s="12" t="str">
        <f>'ZBIORCZE ZESTAWIENIE KOSZTÓW'!B15</f>
        <v> </v>
      </c>
      <c r="O31" s="13" t="s">
        <v>343</v>
      </c>
    </row>
    <row r="32" ht="15" outlineLevel="2">
      <c r="A32" s="13" t="s">
        <v>345</v>
      </c>
      <c r="B32" s="10" t="s">
        <v>1</v>
      </c>
      <c r="C32" s="10" t="s">
        <v>1</v>
      </c>
      <c r="D32" s="13" t="s">
        <v>346</v>
      </c>
      <c r="E32" s="13" t="s">
        <v>344</v>
      </c>
      <c r="F32" s="13" t="s">
        <v>107</v>
      </c>
      <c r="G32" s="17">
        <v>1481.485</v>
      </c>
      <c r="H32" s="12"/>
      <c r="I32" s="12">
        <v>1</v>
      </c>
      <c r="J32" s="12"/>
      <c r="K32" s="12">
        <f>ROUND(H32*J32, 2)</f>
        <v>0</v>
      </c>
      <c r="L32" s="16" t="s">
        <v>1</v>
      </c>
      <c r="M32" s="16" t="s">
        <v>1</v>
      </c>
      <c r="N32" s="12" t="str">
        <f>'ZBIORCZE ZESTAWIENIE KOSZTÓW'!B15</f>
        <v> </v>
      </c>
      <c r="O32" s="13" t="s">
        <v>347</v>
      </c>
    </row>
    <row r="33" ht="15" outlineLevel="2">
      <c r="A33" s="13" t="s">
        <v>349</v>
      </c>
      <c r="B33" s="10" t="s">
        <v>1</v>
      </c>
      <c r="C33" s="10" t="s">
        <v>1</v>
      </c>
      <c r="D33" s="13" t="s">
        <v>219</v>
      </c>
      <c r="E33" s="13" t="s">
        <v>348</v>
      </c>
      <c r="F33" s="13" t="s">
        <v>129</v>
      </c>
      <c r="G33" s="17">
        <v>13.179</v>
      </c>
      <c r="H33" s="12"/>
      <c r="I33" s="12">
        <v>1</v>
      </c>
      <c r="J33" s="12"/>
      <c r="K33" s="12">
        <f>ROUND(H33*J33, 2)</f>
        <v>0</v>
      </c>
      <c r="L33" s="16" t="s">
        <v>1</v>
      </c>
      <c r="M33" s="16" t="s">
        <v>1</v>
      </c>
      <c r="N33" s="12" t="str">
        <f>'ZBIORCZE ZESTAWIENIE KOSZTÓW'!B15</f>
        <v> </v>
      </c>
      <c r="O33" s="13" t="s">
        <v>220</v>
      </c>
    </row>
    <row r="34" ht="15" outlineLevel="2">
      <c r="A34" s="13" t="s">
        <v>351</v>
      </c>
      <c r="B34" s="10" t="s">
        <v>1</v>
      </c>
      <c r="C34" s="10" t="s">
        <v>1</v>
      </c>
      <c r="D34" s="13" t="s">
        <v>296</v>
      </c>
      <c r="E34" s="13" t="s">
        <v>350</v>
      </c>
      <c r="F34" s="13" t="s">
        <v>107</v>
      </c>
      <c r="G34" s="17">
        <v>102.308</v>
      </c>
      <c r="H34" s="12"/>
      <c r="I34" s="12">
        <v>1</v>
      </c>
      <c r="J34" s="12"/>
      <c r="K34" s="12">
        <f>ROUND(H34*J34, 2)</f>
        <v>0</v>
      </c>
      <c r="L34" s="16" t="s">
        <v>1</v>
      </c>
      <c r="M34" s="16" t="s">
        <v>1</v>
      </c>
      <c r="N34" s="12" t="str">
        <f>'ZBIORCZE ZESTAWIENIE KOSZTÓW'!B15</f>
        <v> </v>
      </c>
      <c r="O34" s="13" t="s">
        <v>297</v>
      </c>
    </row>
    <row r="35" ht="15" outlineLevel="2">
      <c r="A35" s="13" t="s">
        <v>353</v>
      </c>
      <c r="B35" s="10" t="s">
        <v>1</v>
      </c>
      <c r="C35" s="10" t="s">
        <v>1</v>
      </c>
      <c r="D35" s="13" t="s">
        <v>354</v>
      </c>
      <c r="E35" s="13" t="s">
        <v>352</v>
      </c>
      <c r="F35" s="13" t="s">
        <v>107</v>
      </c>
      <c r="G35" s="17">
        <v>102.308</v>
      </c>
      <c r="H35" s="12"/>
      <c r="I35" s="12">
        <v>1</v>
      </c>
      <c r="J35" s="12"/>
      <c r="K35" s="12">
        <f>ROUND(H35*J35, 2)</f>
        <v>0</v>
      </c>
      <c r="L35" s="16" t="s">
        <v>1</v>
      </c>
      <c r="M35" s="16" t="s">
        <v>1</v>
      </c>
      <c r="N35" s="12" t="str">
        <f>'ZBIORCZE ZESTAWIENIE KOSZTÓW'!B15</f>
        <v> </v>
      </c>
      <c r="O35" s="13" t="s">
        <v>355</v>
      </c>
    </row>
    <row r="36" ht="15" outlineLevel="2">
      <c r="A36" s="13" t="s">
        <v>357</v>
      </c>
      <c r="B36" s="10" t="s">
        <v>1</v>
      </c>
      <c r="C36" s="10" t="s">
        <v>1</v>
      </c>
      <c r="D36" s="13" t="s">
        <v>358</v>
      </c>
      <c r="E36" s="13" t="s">
        <v>356</v>
      </c>
      <c r="F36" s="13" t="s">
        <v>107</v>
      </c>
      <c r="G36" s="17">
        <v>102.308</v>
      </c>
      <c r="H36" s="12"/>
      <c r="I36" s="12">
        <v>1</v>
      </c>
      <c r="J36" s="12"/>
      <c r="K36" s="12">
        <f>ROUND(H36*J36, 2)</f>
        <v>0</v>
      </c>
      <c r="L36" s="16" t="s">
        <v>1</v>
      </c>
      <c r="M36" s="16" t="s">
        <v>1</v>
      </c>
      <c r="N36" s="12" t="str">
        <f>'ZBIORCZE ZESTAWIENIE KOSZTÓW'!B15</f>
        <v> </v>
      </c>
      <c r="O36" s="13" t="s">
        <v>359</v>
      </c>
    </row>
    <row r="37" ht="15" outlineLevel="2">
      <c r="A37" s="13" t="s">
        <v>361</v>
      </c>
      <c r="B37" s="10" t="s">
        <v>1</v>
      </c>
      <c r="C37" s="10" t="s">
        <v>1</v>
      </c>
      <c r="D37" s="13" t="s">
        <v>215</v>
      </c>
      <c r="E37" s="13" t="s">
        <v>360</v>
      </c>
      <c r="F37" s="13" t="s">
        <v>129</v>
      </c>
      <c r="G37" s="17">
        <v>0.557</v>
      </c>
      <c r="H37" s="12"/>
      <c r="I37" s="12">
        <v>1</v>
      </c>
      <c r="J37" s="12"/>
      <c r="K37" s="12">
        <f>ROUND(H37*J37, 2)</f>
        <v>0</v>
      </c>
      <c r="L37" s="16" t="s">
        <v>1</v>
      </c>
      <c r="M37" s="16" t="s">
        <v>1</v>
      </c>
      <c r="N37" s="12" t="str">
        <f>'ZBIORCZE ZESTAWIENIE KOSZTÓW'!B15</f>
        <v> </v>
      </c>
      <c r="O37" s="13" t="s">
        <v>216</v>
      </c>
    </row>
    <row r="38" ht="15" outlineLevel="2">
      <c r="A38" s="13" t="s">
        <v>363</v>
      </c>
      <c r="B38" s="10" t="s">
        <v>1</v>
      </c>
      <c r="C38" s="10" t="s">
        <v>1</v>
      </c>
      <c r="D38" s="13" t="s">
        <v>364</v>
      </c>
      <c r="E38" s="13" t="s">
        <v>362</v>
      </c>
      <c r="F38" s="13" t="s">
        <v>185</v>
      </c>
      <c r="G38" s="17">
        <v>3.98</v>
      </c>
      <c r="H38" s="12"/>
      <c r="I38" s="12">
        <v>1</v>
      </c>
      <c r="J38" s="12"/>
      <c r="K38" s="12">
        <f>ROUND(H38*J38, 2)</f>
        <v>0</v>
      </c>
      <c r="L38" s="16" t="s">
        <v>1</v>
      </c>
      <c r="M38" s="16" t="s">
        <v>1</v>
      </c>
      <c r="N38" s="12" t="str">
        <f>'ZBIORCZE ZESTAWIENIE KOSZTÓW'!B15</f>
        <v> </v>
      </c>
      <c r="O38" s="13" t="s">
        <v>365</v>
      </c>
    </row>
    <row r="39" ht="15" outlineLevel="2">
      <c r="A39" s="13" t="s">
        <v>367</v>
      </c>
      <c r="B39" s="10" t="s">
        <v>1</v>
      </c>
      <c r="C39" s="10" t="s">
        <v>1</v>
      </c>
      <c r="D39" s="13" t="s">
        <v>199</v>
      </c>
      <c r="E39" s="13" t="s">
        <v>366</v>
      </c>
      <c r="F39" s="13" t="s">
        <v>368</v>
      </c>
      <c r="G39" s="17">
        <v>1</v>
      </c>
      <c r="H39" s="12"/>
      <c r="I39" s="12">
        <v>1</v>
      </c>
      <c r="J39" s="12"/>
      <c r="K39" s="12">
        <f>ROUND(H39*J39, 2)</f>
        <v>0</v>
      </c>
      <c r="L39" s="16" t="s">
        <v>1</v>
      </c>
      <c r="M39" s="16" t="s">
        <v>1</v>
      </c>
      <c r="N39" s="12" t="str">
        <f>'ZBIORCZE ZESTAWIENIE KOSZTÓW'!B15</f>
        <v> </v>
      </c>
      <c r="O39" s="13" t="s">
        <v>125</v>
      </c>
    </row>
    <row r="40" ht="15" outlineLevel="2">
      <c r="A40" s="13" t="s">
        <v>369</v>
      </c>
      <c r="B40" s="10" t="s">
        <v>1</v>
      </c>
      <c r="C40" s="10" t="s">
        <v>1</v>
      </c>
      <c r="D40" s="13" t="s">
        <v>128</v>
      </c>
      <c r="E40" s="13" t="s">
        <v>262</v>
      </c>
      <c r="F40" s="13" t="s">
        <v>129</v>
      </c>
      <c r="G40" s="17">
        <v>63.003</v>
      </c>
      <c r="H40" s="12"/>
      <c r="I40" s="12">
        <v>1</v>
      </c>
      <c r="J40" s="12"/>
      <c r="K40" s="12">
        <f>ROUND(H40*J40, 2)</f>
        <v>0</v>
      </c>
      <c r="L40" s="16" t="s">
        <v>1</v>
      </c>
      <c r="M40" s="16" t="s">
        <v>1</v>
      </c>
      <c r="N40" s="12" t="str">
        <f>'ZBIORCZE ZESTAWIENIE KOSZTÓW'!B15</f>
        <v> </v>
      </c>
      <c r="O40" s="13" t="s">
        <v>130</v>
      </c>
    </row>
    <row r="41" ht="15" outlineLevel="2">
      <c r="A41" s="13" t="s">
        <v>370</v>
      </c>
      <c r="B41" s="10" t="s">
        <v>1</v>
      </c>
      <c r="C41" s="10" t="s">
        <v>1</v>
      </c>
      <c r="D41" s="13" t="s">
        <v>133</v>
      </c>
      <c r="E41" s="13" t="s">
        <v>134</v>
      </c>
      <c r="F41" s="13" t="s">
        <v>136</v>
      </c>
      <c r="G41" s="17">
        <v>1</v>
      </c>
      <c r="H41" s="12"/>
      <c r="I41" s="12">
        <v>1</v>
      </c>
      <c r="J41" s="12"/>
      <c r="K41" s="12">
        <f>ROUND(H41*J41, 2)</f>
        <v>0</v>
      </c>
      <c r="L41" s="16" t="s">
        <v>1</v>
      </c>
      <c r="M41" s="16" t="s">
        <v>1</v>
      </c>
      <c r="N41" s="12" t="str">
        <f>'ZBIORCZE ZESTAWIENIE KOSZTÓW'!B15</f>
        <v> </v>
      </c>
      <c r="O41" s="13" t="s">
        <v>1</v>
      </c>
    </row>
    <row r="42" ht="15" outlineLevel="2">
      <c r="A42" s="20" t="s">
        <v>371</v>
      </c>
      <c r="B42" s="18" t="s">
        <v>1</v>
      </c>
      <c r="C42" s="18" t="s">
        <v>1</v>
      </c>
      <c r="D42" s="18" t="s">
        <v>1</v>
      </c>
      <c r="E42" s="18" t="s">
        <v>1</v>
      </c>
      <c r="F42" s="18" t="s">
        <v>1</v>
      </c>
      <c r="G42" s="18" t="s">
        <v>1</v>
      </c>
      <c r="H42" s="18" t="s">
        <v>1</v>
      </c>
      <c r="I42" s="18" t="s">
        <v>1</v>
      </c>
      <c r="J42" s="18" t="s">
        <v>1</v>
      </c>
      <c r="K42" s="12">
        <f>SUM(K30:K41)</f>
        <v>0</v>
      </c>
      <c r="L42" s="16" t="s">
        <v>1</v>
      </c>
      <c r="M42" s="16" t="s">
        <v>1</v>
      </c>
      <c r="N42" s="16" t="s">
        <v>1</v>
      </c>
      <c r="O42" s="19" t="s">
        <v>1</v>
      </c>
    </row>
    <row r="43" ht="15" outlineLevel="1">
      <c r="A43" s="13" t="s">
        <v>372</v>
      </c>
      <c r="B43" s="10" t="s">
        <v>1</v>
      </c>
      <c r="C43" s="10" t="s">
        <v>1</v>
      </c>
      <c r="D43" s="13" t="s">
        <v>103</v>
      </c>
      <c r="E43" s="13" t="s">
        <v>64</v>
      </c>
      <c r="F43" s="10" t="s">
        <v>1</v>
      </c>
      <c r="G43" s="10" t="s">
        <v>1</v>
      </c>
      <c r="H43" s="10" t="s">
        <v>1</v>
      </c>
      <c r="I43" s="10" t="s">
        <v>1</v>
      </c>
      <c r="J43" s="10" t="s">
        <v>1</v>
      </c>
      <c r="K43" s="10" t="s">
        <v>1</v>
      </c>
      <c r="L43" s="10" t="s">
        <v>1</v>
      </c>
      <c r="M43" s="10" t="s">
        <v>1</v>
      </c>
      <c r="N43" s="12" t="str">
        <f>'ZBIORCZE ZESTAWIENIE KOSZTÓW'!B15</f>
        <v> </v>
      </c>
      <c r="O43" s="13" t="s">
        <v>1</v>
      </c>
    </row>
    <row r="44" ht="15" outlineLevel="2">
      <c r="A44" s="13" t="s">
        <v>373</v>
      </c>
      <c r="B44" s="10" t="s">
        <v>1</v>
      </c>
      <c r="C44" s="10" t="s">
        <v>1</v>
      </c>
      <c r="D44" s="13" t="s">
        <v>141</v>
      </c>
      <c r="E44" s="13" t="s">
        <v>139</v>
      </c>
      <c r="F44" s="13" t="s">
        <v>107</v>
      </c>
      <c r="G44" s="17">
        <v>378.081</v>
      </c>
      <c r="H44" s="12"/>
      <c r="I44" s="12">
        <v>1</v>
      </c>
      <c r="J44" s="12"/>
      <c r="K44" s="12">
        <f>ROUND(H44*J44, 2)</f>
        <v>0</v>
      </c>
      <c r="L44" s="16" t="s">
        <v>1</v>
      </c>
      <c r="M44" s="16" t="s">
        <v>1</v>
      </c>
      <c r="N44" s="12" t="str">
        <f>'ZBIORCZE ZESTAWIENIE KOSZTÓW'!B15</f>
        <v> </v>
      </c>
      <c r="O44" s="13" t="s">
        <v>142</v>
      </c>
    </row>
    <row r="45" ht="15" outlineLevel="2">
      <c r="A45" s="13" t="s">
        <v>375</v>
      </c>
      <c r="B45" s="10" t="s">
        <v>1</v>
      </c>
      <c r="C45" s="10" t="s">
        <v>1</v>
      </c>
      <c r="D45" s="13" t="s">
        <v>376</v>
      </c>
      <c r="E45" s="13" t="s">
        <v>374</v>
      </c>
      <c r="F45" s="13" t="s">
        <v>124</v>
      </c>
      <c r="G45" s="17">
        <v>11.707</v>
      </c>
      <c r="H45" s="12"/>
      <c r="I45" s="12">
        <v>1</v>
      </c>
      <c r="J45" s="12"/>
      <c r="K45" s="12">
        <f>ROUND(H45*J45, 2)</f>
        <v>0</v>
      </c>
      <c r="L45" s="16" t="s">
        <v>1</v>
      </c>
      <c r="M45" s="16" t="s">
        <v>1</v>
      </c>
      <c r="N45" s="12" t="str">
        <f>'ZBIORCZE ZESTAWIENIE KOSZTÓW'!B15</f>
        <v> </v>
      </c>
      <c r="O45" s="13" t="s">
        <v>377</v>
      </c>
    </row>
    <row r="46" ht="15" outlineLevel="2">
      <c r="A46" s="13" t="s">
        <v>378</v>
      </c>
      <c r="B46" s="10" t="s">
        <v>1</v>
      </c>
      <c r="C46" s="10" t="s">
        <v>1</v>
      </c>
      <c r="D46" s="13" t="s">
        <v>145</v>
      </c>
      <c r="E46" s="13" t="s">
        <v>143</v>
      </c>
      <c r="F46" s="13" t="s">
        <v>107</v>
      </c>
      <c r="G46" s="17">
        <v>590.941</v>
      </c>
      <c r="H46" s="12"/>
      <c r="I46" s="12">
        <v>1</v>
      </c>
      <c r="J46" s="12"/>
      <c r="K46" s="12">
        <f>ROUND(H46*J46, 2)</f>
        <v>0</v>
      </c>
      <c r="L46" s="16" t="s">
        <v>1</v>
      </c>
      <c r="M46" s="16" t="s">
        <v>1</v>
      </c>
      <c r="N46" s="12" t="str">
        <f>'ZBIORCZE ZESTAWIENIE KOSZTÓW'!B15</f>
        <v> </v>
      </c>
      <c r="O46" s="13" t="s">
        <v>146</v>
      </c>
    </row>
    <row r="47" ht="15" outlineLevel="2">
      <c r="A47" s="13" t="s">
        <v>379</v>
      </c>
      <c r="B47" s="10" t="s">
        <v>1</v>
      </c>
      <c r="C47" s="10" t="s">
        <v>1</v>
      </c>
      <c r="D47" s="13" t="s">
        <v>149</v>
      </c>
      <c r="E47" s="13" t="s">
        <v>147</v>
      </c>
      <c r="F47" s="13" t="s">
        <v>107</v>
      </c>
      <c r="G47" s="17">
        <v>590.941</v>
      </c>
      <c r="H47" s="12"/>
      <c r="I47" s="12">
        <v>1</v>
      </c>
      <c r="J47" s="12"/>
      <c r="K47" s="12">
        <f>ROUND(H47*J47, 2)</f>
        <v>0</v>
      </c>
      <c r="L47" s="16" t="s">
        <v>1</v>
      </c>
      <c r="M47" s="16" t="s">
        <v>1</v>
      </c>
      <c r="N47" s="12" t="str">
        <f>'ZBIORCZE ZESTAWIENIE KOSZTÓW'!B15</f>
        <v> </v>
      </c>
      <c r="O47" s="13" t="s">
        <v>150</v>
      </c>
    </row>
    <row r="48" ht="15" outlineLevel="2">
      <c r="A48" s="13" t="s">
        <v>380</v>
      </c>
      <c r="B48" s="10" t="s">
        <v>1</v>
      </c>
      <c r="C48" s="10" t="s">
        <v>1</v>
      </c>
      <c r="D48" s="13" t="s">
        <v>153</v>
      </c>
      <c r="E48" s="13" t="s">
        <v>151</v>
      </c>
      <c r="F48" s="13" t="s">
        <v>107</v>
      </c>
      <c r="G48" s="17">
        <v>590.941</v>
      </c>
      <c r="H48" s="12"/>
      <c r="I48" s="12">
        <v>1</v>
      </c>
      <c r="J48" s="12"/>
      <c r="K48" s="12">
        <f>ROUND(H48*J48, 2)</f>
        <v>0</v>
      </c>
      <c r="L48" s="16" t="s">
        <v>1</v>
      </c>
      <c r="M48" s="16" t="s">
        <v>1</v>
      </c>
      <c r="N48" s="12" t="str">
        <f>'ZBIORCZE ZESTAWIENIE KOSZTÓW'!B15</f>
        <v> </v>
      </c>
      <c r="O48" s="13" t="s">
        <v>154</v>
      </c>
    </row>
    <row r="49" ht="15" outlineLevel="2">
      <c r="A49" s="13" t="s">
        <v>382</v>
      </c>
      <c r="B49" s="10" t="s">
        <v>1</v>
      </c>
      <c r="C49" s="10" t="s">
        <v>1</v>
      </c>
      <c r="D49" s="13" t="s">
        <v>157</v>
      </c>
      <c r="E49" s="13" t="s">
        <v>381</v>
      </c>
      <c r="F49" s="13" t="s">
        <v>107</v>
      </c>
      <c r="G49" s="17">
        <v>378.081</v>
      </c>
      <c r="H49" s="12"/>
      <c r="I49" s="12">
        <v>1</v>
      </c>
      <c r="J49" s="12"/>
      <c r="K49" s="12">
        <f>ROUND(H49*J49, 2)</f>
        <v>0</v>
      </c>
      <c r="L49" s="16" t="s">
        <v>1</v>
      </c>
      <c r="M49" s="16" t="s">
        <v>1</v>
      </c>
      <c r="N49" s="12" t="str">
        <f>'ZBIORCZE ZESTAWIENIE KOSZTÓW'!B15</f>
        <v> </v>
      </c>
      <c r="O49" s="13" t="s">
        <v>158</v>
      </c>
    </row>
    <row r="50" ht="15" outlineLevel="2">
      <c r="A50" s="13" t="s">
        <v>383</v>
      </c>
      <c r="B50" s="10" t="s">
        <v>1</v>
      </c>
      <c r="C50" s="10" t="s">
        <v>1</v>
      </c>
      <c r="D50" s="13" t="s">
        <v>133</v>
      </c>
      <c r="E50" s="13" t="s">
        <v>134</v>
      </c>
      <c r="F50" s="13" t="s">
        <v>136</v>
      </c>
      <c r="G50" s="17">
        <v>1</v>
      </c>
      <c r="H50" s="12"/>
      <c r="I50" s="12">
        <v>1</v>
      </c>
      <c r="J50" s="12"/>
      <c r="K50" s="12">
        <f>ROUND(H50*J50, 2)</f>
        <v>0</v>
      </c>
      <c r="L50" s="16" t="s">
        <v>1</v>
      </c>
      <c r="M50" s="16" t="s">
        <v>1</v>
      </c>
      <c r="N50" s="12" t="str">
        <f>'ZBIORCZE ZESTAWIENIE KOSZTÓW'!B15</f>
        <v> </v>
      </c>
      <c r="O50" s="13" t="s">
        <v>1</v>
      </c>
    </row>
    <row r="51" ht="15" outlineLevel="2">
      <c r="A51" s="20" t="s">
        <v>384</v>
      </c>
      <c r="B51" s="18" t="s">
        <v>1</v>
      </c>
      <c r="C51" s="18" t="s">
        <v>1</v>
      </c>
      <c r="D51" s="18" t="s">
        <v>1</v>
      </c>
      <c r="E51" s="18" t="s">
        <v>1</v>
      </c>
      <c r="F51" s="18" t="s">
        <v>1</v>
      </c>
      <c r="G51" s="18" t="s">
        <v>1</v>
      </c>
      <c r="H51" s="18" t="s">
        <v>1</v>
      </c>
      <c r="I51" s="18" t="s">
        <v>1</v>
      </c>
      <c r="J51" s="18" t="s">
        <v>1</v>
      </c>
      <c r="K51" s="12">
        <f>SUM(K44:K50)</f>
        <v>0</v>
      </c>
      <c r="L51" s="16" t="s">
        <v>1</v>
      </c>
      <c r="M51" s="16" t="s">
        <v>1</v>
      </c>
      <c r="N51" s="16" t="s">
        <v>1</v>
      </c>
      <c r="O51" s="19" t="s">
        <v>1</v>
      </c>
    </row>
    <row r="52" ht="15" outlineLevel="1">
      <c r="A52" s="13" t="s">
        <v>385</v>
      </c>
      <c r="B52" s="10" t="s">
        <v>1</v>
      </c>
      <c r="C52" s="10" t="s">
        <v>1</v>
      </c>
      <c r="D52" s="13" t="s">
        <v>103</v>
      </c>
      <c r="E52" s="13" t="s">
        <v>67</v>
      </c>
      <c r="F52" s="10" t="s">
        <v>1</v>
      </c>
      <c r="G52" s="10" t="s">
        <v>1</v>
      </c>
      <c r="H52" s="10" t="s">
        <v>1</v>
      </c>
      <c r="I52" s="10" t="s">
        <v>1</v>
      </c>
      <c r="J52" s="10" t="s">
        <v>1</v>
      </c>
      <c r="K52" s="10" t="s">
        <v>1</v>
      </c>
      <c r="L52" s="10" t="s">
        <v>1</v>
      </c>
      <c r="M52" s="10" t="s">
        <v>1</v>
      </c>
      <c r="N52" s="12" t="str">
        <f>'ZBIORCZE ZESTAWIENIE KOSZTÓW'!B15</f>
        <v> </v>
      </c>
      <c r="O52" s="13" t="s">
        <v>1</v>
      </c>
    </row>
    <row r="53" ht="15" outlineLevel="2">
      <c r="A53" s="13" t="s">
        <v>387</v>
      </c>
      <c r="B53" s="10" t="s">
        <v>1</v>
      </c>
      <c r="C53" s="10" t="s">
        <v>1</v>
      </c>
      <c r="D53" s="13" t="s">
        <v>388</v>
      </c>
      <c r="E53" s="13" t="s">
        <v>386</v>
      </c>
      <c r="F53" s="13" t="s">
        <v>107</v>
      </c>
      <c r="G53" s="17">
        <v>305.435</v>
      </c>
      <c r="H53" s="12"/>
      <c r="I53" s="12">
        <v>1</v>
      </c>
      <c r="J53" s="12"/>
      <c r="K53" s="12">
        <f>ROUND(H53*J53, 2)</f>
        <v>0</v>
      </c>
      <c r="L53" s="16" t="s">
        <v>1</v>
      </c>
      <c r="M53" s="16" t="s">
        <v>1</v>
      </c>
      <c r="N53" s="12" t="str">
        <f>'ZBIORCZE ZESTAWIENIE KOSZTÓW'!B15</f>
        <v> </v>
      </c>
      <c r="O53" s="13" t="s">
        <v>389</v>
      </c>
    </row>
    <row r="54" ht="15" outlineLevel="2">
      <c r="A54" s="13" t="s">
        <v>390</v>
      </c>
      <c r="B54" s="10" t="s">
        <v>1</v>
      </c>
      <c r="C54" s="10" t="s">
        <v>1</v>
      </c>
      <c r="D54" s="13" t="s">
        <v>133</v>
      </c>
      <c r="E54" s="13" t="s">
        <v>134</v>
      </c>
      <c r="F54" s="13" t="s">
        <v>136</v>
      </c>
      <c r="G54" s="17">
        <v>1</v>
      </c>
      <c r="H54" s="12"/>
      <c r="I54" s="12">
        <v>1</v>
      </c>
      <c r="J54" s="12"/>
      <c r="K54" s="12">
        <f>ROUND(H54*J54, 2)</f>
        <v>0</v>
      </c>
      <c r="L54" s="16" t="s">
        <v>1</v>
      </c>
      <c r="M54" s="16" t="s">
        <v>1</v>
      </c>
      <c r="N54" s="12" t="str">
        <f>'ZBIORCZE ZESTAWIENIE KOSZTÓW'!B15</f>
        <v> </v>
      </c>
      <c r="O54" s="13" t="s">
        <v>1</v>
      </c>
    </row>
    <row r="55" ht="15" outlineLevel="2">
      <c r="A55" s="20" t="s">
        <v>391</v>
      </c>
      <c r="B55" s="18" t="s">
        <v>1</v>
      </c>
      <c r="C55" s="18" t="s">
        <v>1</v>
      </c>
      <c r="D55" s="18" t="s">
        <v>1</v>
      </c>
      <c r="E55" s="18" t="s">
        <v>1</v>
      </c>
      <c r="F55" s="18" t="s">
        <v>1</v>
      </c>
      <c r="G55" s="18" t="s">
        <v>1</v>
      </c>
      <c r="H55" s="18" t="s">
        <v>1</v>
      </c>
      <c r="I55" s="18" t="s">
        <v>1</v>
      </c>
      <c r="J55" s="18" t="s">
        <v>1</v>
      </c>
      <c r="K55" s="12">
        <f>SUM(K53:K54)</f>
        <v>0</v>
      </c>
      <c r="L55" s="16" t="s">
        <v>1</v>
      </c>
      <c r="M55" s="16" t="s">
        <v>1</v>
      </c>
      <c r="N55" s="16" t="s">
        <v>1</v>
      </c>
      <c r="O55" s="19" t="s">
        <v>1</v>
      </c>
    </row>
    <row r="56" ht="15" outlineLevel="1">
      <c r="A56" s="13" t="s">
        <v>392</v>
      </c>
      <c r="B56" s="10" t="s">
        <v>1</v>
      </c>
      <c r="C56" s="10" t="s">
        <v>1</v>
      </c>
      <c r="D56" s="13" t="s">
        <v>103</v>
      </c>
      <c r="E56" s="13" t="s">
        <v>70</v>
      </c>
      <c r="F56" s="10" t="s">
        <v>1</v>
      </c>
      <c r="G56" s="10" t="s">
        <v>1</v>
      </c>
      <c r="H56" s="10" t="s">
        <v>1</v>
      </c>
      <c r="I56" s="10" t="s">
        <v>1</v>
      </c>
      <c r="J56" s="10" t="s">
        <v>1</v>
      </c>
      <c r="K56" s="10" t="s">
        <v>1</v>
      </c>
      <c r="L56" s="10" t="s">
        <v>1</v>
      </c>
      <c r="M56" s="10" t="s">
        <v>1</v>
      </c>
      <c r="N56" s="12" t="str">
        <f>'ZBIORCZE ZESTAWIENIE KOSZTÓW'!B15</f>
        <v> </v>
      </c>
      <c r="O56" s="13" t="s">
        <v>1</v>
      </c>
    </row>
    <row r="57" ht="15" outlineLevel="2">
      <c r="A57" s="13" t="s">
        <v>394</v>
      </c>
      <c r="B57" s="10" t="s">
        <v>1</v>
      </c>
      <c r="C57" s="10" t="s">
        <v>1</v>
      </c>
      <c r="D57" s="13" t="s">
        <v>395</v>
      </c>
      <c r="E57" s="13" t="s">
        <v>393</v>
      </c>
      <c r="F57" s="13" t="s">
        <v>107</v>
      </c>
      <c r="G57" s="17">
        <v>785.941</v>
      </c>
      <c r="H57" s="12"/>
      <c r="I57" s="12">
        <v>1</v>
      </c>
      <c r="J57" s="12"/>
      <c r="K57" s="12">
        <f>ROUND(H57*J57, 2)</f>
        <v>0</v>
      </c>
      <c r="L57" s="16" t="s">
        <v>1</v>
      </c>
      <c r="M57" s="16" t="s">
        <v>1</v>
      </c>
      <c r="N57" s="12" t="str">
        <f>'ZBIORCZE ZESTAWIENIE KOSZTÓW'!B15</f>
        <v> </v>
      </c>
      <c r="O57" s="13" t="s">
        <v>396</v>
      </c>
    </row>
    <row r="58" ht="15" outlineLevel="2">
      <c r="A58" s="13" t="s">
        <v>398</v>
      </c>
      <c r="B58" s="10" t="s">
        <v>1</v>
      </c>
      <c r="C58" s="10" t="s">
        <v>1</v>
      </c>
      <c r="D58" s="13" t="s">
        <v>399</v>
      </c>
      <c r="E58" s="13" t="s">
        <v>397</v>
      </c>
      <c r="F58" s="13" t="s">
        <v>107</v>
      </c>
      <c r="G58" s="17">
        <v>785.941</v>
      </c>
      <c r="H58" s="12"/>
      <c r="I58" s="12">
        <v>1</v>
      </c>
      <c r="J58" s="12"/>
      <c r="K58" s="12">
        <f>ROUND(H58*J58, 2)</f>
        <v>0</v>
      </c>
      <c r="L58" s="16" t="s">
        <v>1</v>
      </c>
      <c r="M58" s="16" t="s">
        <v>1</v>
      </c>
      <c r="N58" s="12" t="str">
        <f>'ZBIORCZE ZESTAWIENIE KOSZTÓW'!B15</f>
        <v> </v>
      </c>
      <c r="O58" s="13" t="s">
        <v>400</v>
      </c>
    </row>
    <row r="59" ht="15" outlineLevel="2">
      <c r="A59" s="13" t="s">
        <v>402</v>
      </c>
      <c r="B59" s="10" t="s">
        <v>1</v>
      </c>
      <c r="C59" s="10" t="s">
        <v>1</v>
      </c>
      <c r="D59" s="13" t="s">
        <v>403</v>
      </c>
      <c r="E59" s="13" t="s">
        <v>401</v>
      </c>
      <c r="F59" s="13" t="s">
        <v>107</v>
      </c>
      <c r="G59" s="17">
        <v>785.941</v>
      </c>
      <c r="H59" s="12"/>
      <c r="I59" s="12">
        <v>1</v>
      </c>
      <c r="J59" s="12"/>
      <c r="K59" s="12">
        <f>ROUND(H59*J59, 2)</f>
        <v>0</v>
      </c>
      <c r="L59" s="16" t="s">
        <v>1</v>
      </c>
      <c r="M59" s="16" t="s">
        <v>1</v>
      </c>
      <c r="N59" s="12" t="str">
        <f>'ZBIORCZE ZESTAWIENIE KOSZTÓW'!B15</f>
        <v> </v>
      </c>
      <c r="O59" s="13" t="s">
        <v>404</v>
      </c>
    </row>
    <row r="60" ht="15" outlineLevel="2">
      <c r="A60" s="13" t="s">
        <v>406</v>
      </c>
      <c r="B60" s="10" t="s">
        <v>1</v>
      </c>
      <c r="C60" s="10" t="s">
        <v>1</v>
      </c>
      <c r="D60" s="13" t="s">
        <v>399</v>
      </c>
      <c r="E60" s="13" t="s">
        <v>405</v>
      </c>
      <c r="F60" s="13" t="s">
        <v>107</v>
      </c>
      <c r="G60" s="17">
        <v>785.941</v>
      </c>
      <c r="H60" s="12"/>
      <c r="I60" s="12">
        <v>1</v>
      </c>
      <c r="J60" s="12"/>
      <c r="K60" s="12">
        <f>ROUND(H60*J60, 2)</f>
        <v>0</v>
      </c>
      <c r="L60" s="16" t="s">
        <v>1</v>
      </c>
      <c r="M60" s="16" t="s">
        <v>1</v>
      </c>
      <c r="N60" s="12" t="str">
        <f>'ZBIORCZE ZESTAWIENIE KOSZTÓW'!B15</f>
        <v> </v>
      </c>
      <c r="O60" s="13" t="s">
        <v>400</v>
      </c>
    </row>
    <row r="61" ht="15" outlineLevel="2">
      <c r="A61" s="13" t="s">
        <v>407</v>
      </c>
      <c r="B61" s="10" t="s">
        <v>1</v>
      </c>
      <c r="C61" s="10" t="s">
        <v>1</v>
      </c>
      <c r="D61" s="13" t="s">
        <v>133</v>
      </c>
      <c r="E61" s="13" t="s">
        <v>134</v>
      </c>
      <c r="F61" s="13" t="s">
        <v>136</v>
      </c>
      <c r="G61" s="17">
        <v>1</v>
      </c>
      <c r="H61" s="12"/>
      <c r="I61" s="12">
        <v>1</v>
      </c>
      <c r="J61" s="12"/>
      <c r="K61" s="12">
        <f>ROUND(H61*J61, 2)</f>
        <v>0</v>
      </c>
      <c r="L61" s="16" t="s">
        <v>1</v>
      </c>
      <c r="M61" s="16" t="s">
        <v>1</v>
      </c>
      <c r="N61" s="12" t="str">
        <f>'ZBIORCZE ZESTAWIENIE KOSZTÓW'!B15</f>
        <v> </v>
      </c>
      <c r="O61" s="13" t="s">
        <v>1</v>
      </c>
    </row>
    <row r="62" ht="15" outlineLevel="2">
      <c r="A62" s="20" t="s">
        <v>408</v>
      </c>
      <c r="B62" s="18" t="s">
        <v>1</v>
      </c>
      <c r="C62" s="18" t="s">
        <v>1</v>
      </c>
      <c r="D62" s="18" t="s">
        <v>1</v>
      </c>
      <c r="E62" s="18" t="s">
        <v>1</v>
      </c>
      <c r="F62" s="18" t="s">
        <v>1</v>
      </c>
      <c r="G62" s="18" t="s">
        <v>1</v>
      </c>
      <c r="H62" s="18" t="s">
        <v>1</v>
      </c>
      <c r="I62" s="18" t="s">
        <v>1</v>
      </c>
      <c r="J62" s="18" t="s">
        <v>1</v>
      </c>
      <c r="K62" s="12">
        <f>SUM(K57:K61)</f>
        <v>0</v>
      </c>
      <c r="L62" s="16" t="s">
        <v>1</v>
      </c>
      <c r="M62" s="16" t="s">
        <v>1</v>
      </c>
      <c r="N62" s="16" t="s">
        <v>1</v>
      </c>
      <c r="O62" s="19" t="s">
        <v>1</v>
      </c>
    </row>
    <row r="63" ht="15" outlineLevel="1">
      <c r="A63" s="13" t="s">
        <v>409</v>
      </c>
      <c r="B63" s="10" t="s">
        <v>1</v>
      </c>
      <c r="C63" s="10" t="s">
        <v>1</v>
      </c>
      <c r="D63" s="13" t="s">
        <v>103</v>
      </c>
      <c r="E63" s="13" t="s">
        <v>73</v>
      </c>
      <c r="F63" s="10" t="s">
        <v>1</v>
      </c>
      <c r="G63" s="10" t="s">
        <v>1</v>
      </c>
      <c r="H63" s="10" t="s">
        <v>1</v>
      </c>
      <c r="I63" s="10" t="s">
        <v>1</v>
      </c>
      <c r="J63" s="10" t="s">
        <v>1</v>
      </c>
      <c r="K63" s="10" t="s">
        <v>1</v>
      </c>
      <c r="L63" s="10" t="s">
        <v>1</v>
      </c>
      <c r="M63" s="10" t="s">
        <v>1</v>
      </c>
      <c r="N63" s="12" t="str">
        <f>'ZBIORCZE ZESTAWIENIE KOSZTÓW'!B15</f>
        <v> </v>
      </c>
      <c r="O63" s="13" t="s">
        <v>1</v>
      </c>
    </row>
    <row r="64" ht="15" outlineLevel="2">
      <c r="A64" s="13" t="s">
        <v>411</v>
      </c>
      <c r="B64" s="10" t="s">
        <v>1</v>
      </c>
      <c r="C64" s="10" t="s">
        <v>1</v>
      </c>
      <c r="D64" s="13" t="s">
        <v>412</v>
      </c>
      <c r="E64" s="13" t="s">
        <v>410</v>
      </c>
      <c r="F64" s="13" t="s">
        <v>180</v>
      </c>
      <c r="G64" s="17">
        <v>40</v>
      </c>
      <c r="H64" s="12"/>
      <c r="I64" s="12">
        <v>1</v>
      </c>
      <c r="J64" s="12"/>
      <c r="K64" s="12">
        <f>ROUND(H64*J64, 2)</f>
        <v>0</v>
      </c>
      <c r="L64" s="16" t="s">
        <v>1</v>
      </c>
      <c r="M64" s="16" t="s">
        <v>1</v>
      </c>
      <c r="N64" s="12" t="str">
        <f>'ZBIORCZE ZESTAWIENIE KOSZTÓW'!B15</f>
        <v> </v>
      </c>
      <c r="O64" s="13" t="s">
        <v>413</v>
      </c>
    </row>
    <row r="65" ht="15" outlineLevel="2">
      <c r="A65" s="13" t="s">
        <v>415</v>
      </c>
      <c r="B65" s="10" t="s">
        <v>1</v>
      </c>
      <c r="C65" s="10" t="s">
        <v>1</v>
      </c>
      <c r="D65" s="13" t="s">
        <v>416</v>
      </c>
      <c r="E65" s="13" t="s">
        <v>414</v>
      </c>
      <c r="F65" s="13" t="s">
        <v>417</v>
      </c>
      <c r="G65" s="17">
        <v>20</v>
      </c>
      <c r="H65" s="12"/>
      <c r="I65" s="12">
        <v>1</v>
      </c>
      <c r="J65" s="12"/>
      <c r="K65" s="12">
        <f>ROUND(H65*J65, 2)</f>
        <v>0</v>
      </c>
      <c r="L65" s="16" t="s">
        <v>1</v>
      </c>
      <c r="M65" s="16" t="s">
        <v>1</v>
      </c>
      <c r="N65" s="12" t="str">
        <f>'ZBIORCZE ZESTAWIENIE KOSZTÓW'!B15</f>
        <v> </v>
      </c>
      <c r="O65" s="13" t="s">
        <v>418</v>
      </c>
    </row>
    <row r="66" ht="15" outlineLevel="2">
      <c r="A66" s="13" t="s">
        <v>420</v>
      </c>
      <c r="B66" s="10" t="s">
        <v>1</v>
      </c>
      <c r="C66" s="10" t="s">
        <v>1</v>
      </c>
      <c r="D66" s="13" t="s">
        <v>421</v>
      </c>
      <c r="E66" s="13" t="s">
        <v>419</v>
      </c>
      <c r="F66" s="13" t="s">
        <v>107</v>
      </c>
      <c r="G66" s="17">
        <v>1235.189</v>
      </c>
      <c r="H66" s="12"/>
      <c r="I66" s="12">
        <v>1</v>
      </c>
      <c r="J66" s="12"/>
      <c r="K66" s="12">
        <f>ROUND(H66*J66, 2)</f>
        <v>0</v>
      </c>
      <c r="L66" s="16" t="s">
        <v>1</v>
      </c>
      <c r="M66" s="16" t="s">
        <v>1</v>
      </c>
      <c r="N66" s="12" t="str">
        <f>'ZBIORCZE ZESTAWIENIE KOSZTÓW'!B15</f>
        <v> </v>
      </c>
      <c r="O66" s="13" t="s">
        <v>422</v>
      </c>
    </row>
    <row r="67" ht="15" outlineLevel="2">
      <c r="A67" s="13" t="s">
        <v>424</v>
      </c>
      <c r="B67" s="10" t="s">
        <v>1</v>
      </c>
      <c r="C67" s="10" t="s">
        <v>1</v>
      </c>
      <c r="D67" s="13" t="s">
        <v>425</v>
      </c>
      <c r="E67" s="13" t="s">
        <v>423</v>
      </c>
      <c r="F67" s="13" t="s">
        <v>180</v>
      </c>
      <c r="G67" s="17">
        <v>40</v>
      </c>
      <c r="H67" s="12"/>
      <c r="I67" s="12">
        <v>1</v>
      </c>
      <c r="J67" s="12"/>
      <c r="K67" s="12">
        <f>ROUND(H67*J67, 2)</f>
        <v>0</v>
      </c>
      <c r="L67" s="16" t="s">
        <v>1</v>
      </c>
      <c r="M67" s="16" t="s">
        <v>1</v>
      </c>
      <c r="N67" s="12" t="str">
        <f>'ZBIORCZE ZESTAWIENIE KOSZTÓW'!B15</f>
        <v> </v>
      </c>
      <c r="O67" s="13" t="s">
        <v>426</v>
      </c>
    </row>
    <row r="68" ht="15" outlineLevel="2">
      <c r="A68" s="13" t="s">
        <v>428</v>
      </c>
      <c r="B68" s="10" t="s">
        <v>1</v>
      </c>
      <c r="C68" s="10" t="s">
        <v>1</v>
      </c>
      <c r="D68" s="13" t="s">
        <v>429</v>
      </c>
      <c r="E68" s="13" t="s">
        <v>427</v>
      </c>
      <c r="F68" s="13" t="s">
        <v>107</v>
      </c>
      <c r="G68" s="17">
        <v>1235.189</v>
      </c>
      <c r="H68" s="12"/>
      <c r="I68" s="12">
        <v>1</v>
      </c>
      <c r="J68" s="12"/>
      <c r="K68" s="12">
        <f>ROUND(H68*J68, 2)</f>
        <v>0</v>
      </c>
      <c r="L68" s="16" t="s">
        <v>1</v>
      </c>
      <c r="M68" s="16" t="s">
        <v>1</v>
      </c>
      <c r="N68" s="12" t="str">
        <f>'ZBIORCZE ZESTAWIENIE KOSZTÓW'!B15</f>
        <v> </v>
      </c>
      <c r="O68" s="13" t="s">
        <v>430</v>
      </c>
    </row>
    <row r="69" ht="15" outlineLevel="2">
      <c r="A69" s="13" t="s">
        <v>432</v>
      </c>
      <c r="B69" s="10" t="s">
        <v>1</v>
      </c>
      <c r="C69" s="10" t="s">
        <v>1</v>
      </c>
      <c r="D69" s="13" t="s">
        <v>433</v>
      </c>
      <c r="E69" s="13" t="s">
        <v>431</v>
      </c>
      <c r="F69" s="13" t="s">
        <v>107</v>
      </c>
      <c r="G69" s="17">
        <v>1235.189</v>
      </c>
      <c r="H69" s="12"/>
      <c r="I69" s="12">
        <v>1</v>
      </c>
      <c r="J69" s="12"/>
      <c r="K69" s="12">
        <f>ROUND(H69*J69, 2)</f>
        <v>0</v>
      </c>
      <c r="L69" s="16" t="s">
        <v>1</v>
      </c>
      <c r="M69" s="16" t="s">
        <v>1</v>
      </c>
      <c r="N69" s="12" t="str">
        <f>'ZBIORCZE ZESTAWIENIE KOSZTÓW'!B15</f>
        <v> </v>
      </c>
      <c r="O69" s="13" t="s">
        <v>434</v>
      </c>
    </row>
    <row r="70" ht="15" outlineLevel="2">
      <c r="A70" s="13" t="s">
        <v>436</v>
      </c>
      <c r="B70" s="10" t="s">
        <v>1</v>
      </c>
      <c r="C70" s="10" t="s">
        <v>1</v>
      </c>
      <c r="D70" s="13" t="s">
        <v>437</v>
      </c>
      <c r="E70" s="13" t="s">
        <v>435</v>
      </c>
      <c r="F70" s="13" t="s">
        <v>180</v>
      </c>
      <c r="G70" s="17">
        <v>20</v>
      </c>
      <c r="H70" s="12"/>
      <c r="I70" s="12">
        <v>1</v>
      </c>
      <c r="J70" s="12"/>
      <c r="K70" s="12">
        <f>ROUND(H70*J70, 2)</f>
        <v>0</v>
      </c>
      <c r="L70" s="16" t="s">
        <v>1</v>
      </c>
      <c r="M70" s="16" t="s">
        <v>1</v>
      </c>
      <c r="N70" s="12" t="str">
        <f>'ZBIORCZE ZESTAWIENIE KOSZTÓW'!B15</f>
        <v> </v>
      </c>
      <c r="O70" s="13" t="s">
        <v>438</v>
      </c>
    </row>
    <row r="71" ht="15" outlineLevel="2">
      <c r="A71" s="13" t="s">
        <v>439</v>
      </c>
      <c r="B71" s="10" t="s">
        <v>1</v>
      </c>
      <c r="C71" s="10" t="s">
        <v>1</v>
      </c>
      <c r="D71" s="13" t="s">
        <v>161</v>
      </c>
      <c r="E71" s="13" t="s">
        <v>159</v>
      </c>
      <c r="F71" s="13" t="s">
        <v>107</v>
      </c>
      <c r="G71" s="17">
        <v>141.32</v>
      </c>
      <c r="H71" s="12"/>
      <c r="I71" s="12">
        <v>1</v>
      </c>
      <c r="J71" s="12"/>
      <c r="K71" s="12">
        <f>ROUND(H71*J71, 2)</f>
        <v>0</v>
      </c>
      <c r="L71" s="16" t="s">
        <v>1</v>
      </c>
      <c r="M71" s="16" t="s">
        <v>1</v>
      </c>
      <c r="N71" s="12" t="str">
        <f>'ZBIORCZE ZESTAWIENIE KOSZTÓW'!B15</f>
        <v> </v>
      </c>
      <c r="O71" s="13" t="s">
        <v>162</v>
      </c>
    </row>
    <row r="72" ht="15" outlineLevel="2">
      <c r="A72" s="13" t="s">
        <v>440</v>
      </c>
      <c r="B72" s="10" t="s">
        <v>1</v>
      </c>
      <c r="C72" s="10" t="s">
        <v>1</v>
      </c>
      <c r="D72" s="13" t="s">
        <v>165</v>
      </c>
      <c r="E72" s="13" t="s">
        <v>163</v>
      </c>
      <c r="F72" s="13" t="s">
        <v>107</v>
      </c>
      <c r="G72" s="17">
        <v>176.65</v>
      </c>
      <c r="H72" s="12"/>
      <c r="I72" s="12">
        <v>1</v>
      </c>
      <c r="J72" s="12"/>
      <c r="K72" s="12">
        <f>ROUND(H72*J72, 2)</f>
        <v>0</v>
      </c>
      <c r="L72" s="16" t="s">
        <v>1</v>
      </c>
      <c r="M72" s="16" t="s">
        <v>1</v>
      </c>
      <c r="N72" s="12" t="str">
        <f>'ZBIORCZE ZESTAWIENIE KOSZTÓW'!B15</f>
        <v> </v>
      </c>
      <c r="O72" s="13" t="s">
        <v>166</v>
      </c>
    </row>
    <row r="73" ht="15" outlineLevel="2">
      <c r="A73" s="13" t="s">
        <v>442</v>
      </c>
      <c r="B73" s="10" t="s">
        <v>1</v>
      </c>
      <c r="C73" s="10" t="s">
        <v>1</v>
      </c>
      <c r="D73" s="13" t="s">
        <v>332</v>
      </c>
      <c r="E73" s="13" t="s">
        <v>441</v>
      </c>
      <c r="F73" s="13" t="s">
        <v>368</v>
      </c>
      <c r="G73" s="17">
        <v>1</v>
      </c>
      <c r="H73" s="12"/>
      <c r="I73" s="12">
        <v>1</v>
      </c>
      <c r="J73" s="12"/>
      <c r="K73" s="12">
        <f>ROUND(H73*J73, 2)</f>
        <v>0</v>
      </c>
      <c r="L73" s="16" t="s">
        <v>1</v>
      </c>
      <c r="M73" s="16" t="s">
        <v>1</v>
      </c>
      <c r="N73" s="12" t="str">
        <f>'ZBIORCZE ZESTAWIENIE KOSZTÓW'!B15</f>
        <v> </v>
      </c>
      <c r="O73" s="13" t="s">
        <v>125</v>
      </c>
    </row>
    <row r="74" ht="15" outlineLevel="2">
      <c r="A74" s="13" t="s">
        <v>443</v>
      </c>
      <c r="B74" s="10" t="s">
        <v>1</v>
      </c>
      <c r="C74" s="10" t="s">
        <v>1</v>
      </c>
      <c r="D74" s="13" t="s">
        <v>128</v>
      </c>
      <c r="E74" s="13" t="s">
        <v>262</v>
      </c>
      <c r="F74" s="13" t="s">
        <v>129</v>
      </c>
      <c r="G74" s="17">
        <v>1.978</v>
      </c>
      <c r="H74" s="12"/>
      <c r="I74" s="12">
        <v>1</v>
      </c>
      <c r="J74" s="12"/>
      <c r="K74" s="12">
        <f>ROUND(H74*J74, 2)</f>
        <v>0</v>
      </c>
      <c r="L74" s="16" t="s">
        <v>1</v>
      </c>
      <c r="M74" s="16" t="s">
        <v>1</v>
      </c>
      <c r="N74" s="12" t="str">
        <f>'ZBIORCZE ZESTAWIENIE KOSZTÓW'!B15</f>
        <v> </v>
      </c>
      <c r="O74" s="13" t="s">
        <v>130</v>
      </c>
    </row>
    <row r="75" ht="15" outlineLevel="2">
      <c r="A75" s="13" t="s">
        <v>444</v>
      </c>
      <c r="B75" s="10" t="s">
        <v>1</v>
      </c>
      <c r="C75" s="10" t="s">
        <v>1</v>
      </c>
      <c r="D75" s="13" t="s">
        <v>133</v>
      </c>
      <c r="E75" s="13" t="s">
        <v>134</v>
      </c>
      <c r="F75" s="13" t="s">
        <v>136</v>
      </c>
      <c r="G75" s="17">
        <v>1</v>
      </c>
      <c r="H75" s="12"/>
      <c r="I75" s="12">
        <v>1</v>
      </c>
      <c r="J75" s="12"/>
      <c r="K75" s="12">
        <f>ROUND(H75*J75, 2)</f>
        <v>0</v>
      </c>
      <c r="L75" s="16" t="s">
        <v>1</v>
      </c>
      <c r="M75" s="16" t="s">
        <v>1</v>
      </c>
      <c r="N75" s="12" t="str">
        <f>'ZBIORCZE ZESTAWIENIE KOSZTÓW'!B15</f>
        <v> </v>
      </c>
      <c r="O75" s="13" t="s">
        <v>1</v>
      </c>
    </row>
    <row r="76" ht="15" outlineLevel="2">
      <c r="A76" s="20" t="s">
        <v>445</v>
      </c>
      <c r="B76" s="18" t="s">
        <v>1</v>
      </c>
      <c r="C76" s="18" t="s">
        <v>1</v>
      </c>
      <c r="D76" s="18" t="s">
        <v>1</v>
      </c>
      <c r="E76" s="18" t="s">
        <v>1</v>
      </c>
      <c r="F76" s="18" t="s">
        <v>1</v>
      </c>
      <c r="G76" s="18" t="s">
        <v>1</v>
      </c>
      <c r="H76" s="18" t="s">
        <v>1</v>
      </c>
      <c r="I76" s="18" t="s">
        <v>1</v>
      </c>
      <c r="J76" s="18" t="s">
        <v>1</v>
      </c>
      <c r="K76" s="12">
        <f>SUM(K64:K75)</f>
        <v>0</v>
      </c>
      <c r="L76" s="16" t="s">
        <v>1</v>
      </c>
      <c r="M76" s="16" t="s">
        <v>1</v>
      </c>
      <c r="N76" s="16" t="s">
        <v>1</v>
      </c>
      <c r="O76" s="19" t="s">
        <v>1</v>
      </c>
    </row>
    <row r="77" ht="15" outlineLevel="1">
      <c r="A77" s="13" t="s">
        <v>446</v>
      </c>
      <c r="B77" s="10" t="s">
        <v>1</v>
      </c>
      <c r="C77" s="10" t="s">
        <v>1</v>
      </c>
      <c r="D77" s="13" t="s">
        <v>103</v>
      </c>
      <c r="E77" s="13" t="s">
        <v>76</v>
      </c>
      <c r="F77" s="10" t="s">
        <v>1</v>
      </c>
      <c r="G77" s="10" t="s">
        <v>1</v>
      </c>
      <c r="H77" s="10" t="s">
        <v>1</v>
      </c>
      <c r="I77" s="10" t="s">
        <v>1</v>
      </c>
      <c r="J77" s="10" t="s">
        <v>1</v>
      </c>
      <c r="K77" s="10" t="s">
        <v>1</v>
      </c>
      <c r="L77" s="10" t="s">
        <v>1</v>
      </c>
      <c r="M77" s="10" t="s">
        <v>1</v>
      </c>
      <c r="N77" s="12" t="str">
        <f>'ZBIORCZE ZESTAWIENIE KOSZTÓW'!B15</f>
        <v> </v>
      </c>
      <c r="O77" s="13" t="s">
        <v>1</v>
      </c>
    </row>
    <row r="78" ht="15" outlineLevel="2">
      <c r="A78" s="13" t="s">
        <v>448</v>
      </c>
      <c r="B78" s="10" t="s">
        <v>1</v>
      </c>
      <c r="C78" s="10" t="s">
        <v>1</v>
      </c>
      <c r="D78" s="13" t="s">
        <v>106</v>
      </c>
      <c r="E78" s="13" t="s">
        <v>447</v>
      </c>
      <c r="F78" s="13" t="s">
        <v>107</v>
      </c>
      <c r="G78" s="17">
        <v>992.256</v>
      </c>
      <c r="H78" s="12"/>
      <c r="I78" s="12">
        <v>1</v>
      </c>
      <c r="J78" s="12"/>
      <c r="K78" s="12">
        <f>ROUND(H78*J78, 2)</f>
        <v>0</v>
      </c>
      <c r="L78" s="16" t="s">
        <v>1</v>
      </c>
      <c r="M78" s="16" t="s">
        <v>1</v>
      </c>
      <c r="N78" s="12" t="str">
        <f>'ZBIORCZE ZESTAWIENIE KOSZTÓW'!B15</f>
        <v> </v>
      </c>
      <c r="O78" s="13" t="s">
        <v>108</v>
      </c>
    </row>
    <row r="79" ht="15" outlineLevel="2">
      <c r="A79" s="13" t="s">
        <v>449</v>
      </c>
      <c r="B79" s="10" t="s">
        <v>1</v>
      </c>
      <c r="C79" s="10" t="s">
        <v>1</v>
      </c>
      <c r="D79" s="13" t="s">
        <v>145</v>
      </c>
      <c r="E79" s="13" t="s">
        <v>143</v>
      </c>
      <c r="F79" s="13" t="s">
        <v>107</v>
      </c>
      <c r="G79" s="17">
        <v>1000</v>
      </c>
      <c r="H79" s="12"/>
      <c r="I79" s="12">
        <v>1</v>
      </c>
      <c r="J79" s="12"/>
      <c r="K79" s="12">
        <f>ROUND(H79*J79, 2)</f>
        <v>0</v>
      </c>
      <c r="L79" s="16" t="s">
        <v>1</v>
      </c>
      <c r="M79" s="16" t="s">
        <v>1</v>
      </c>
      <c r="N79" s="12" t="str">
        <f>'ZBIORCZE ZESTAWIENIE KOSZTÓW'!B15</f>
        <v> </v>
      </c>
      <c r="O79" s="13" t="s">
        <v>146</v>
      </c>
    </row>
    <row r="80" ht="15" outlineLevel="2">
      <c r="A80" s="13" t="s">
        <v>450</v>
      </c>
      <c r="B80" s="10" t="s">
        <v>1</v>
      </c>
      <c r="C80" s="10" t="s">
        <v>1</v>
      </c>
      <c r="D80" s="13" t="s">
        <v>149</v>
      </c>
      <c r="E80" s="13" t="s">
        <v>147</v>
      </c>
      <c r="F80" s="13" t="s">
        <v>107</v>
      </c>
      <c r="G80" s="17">
        <v>1000</v>
      </c>
      <c r="H80" s="12"/>
      <c r="I80" s="12">
        <v>1</v>
      </c>
      <c r="J80" s="12"/>
      <c r="K80" s="12">
        <f>ROUND(H80*J80, 2)</f>
        <v>0</v>
      </c>
      <c r="L80" s="16" t="s">
        <v>1</v>
      </c>
      <c r="M80" s="16" t="s">
        <v>1</v>
      </c>
      <c r="N80" s="12" t="str">
        <f>'ZBIORCZE ZESTAWIENIE KOSZTÓW'!B15</f>
        <v> </v>
      </c>
      <c r="O80" s="13" t="s">
        <v>150</v>
      </c>
    </row>
    <row r="81" ht="15" outlineLevel="2">
      <c r="A81" s="13" t="s">
        <v>451</v>
      </c>
      <c r="B81" s="10" t="s">
        <v>1</v>
      </c>
      <c r="C81" s="10" t="s">
        <v>1</v>
      </c>
      <c r="D81" s="13" t="s">
        <v>153</v>
      </c>
      <c r="E81" s="13" t="s">
        <v>151</v>
      </c>
      <c r="F81" s="13" t="s">
        <v>107</v>
      </c>
      <c r="G81" s="17">
        <v>1000</v>
      </c>
      <c r="H81" s="12"/>
      <c r="I81" s="12">
        <v>1</v>
      </c>
      <c r="J81" s="12"/>
      <c r="K81" s="12">
        <f>ROUND(H81*J81, 2)</f>
        <v>0</v>
      </c>
      <c r="L81" s="16" t="s">
        <v>1</v>
      </c>
      <c r="M81" s="16" t="s">
        <v>1</v>
      </c>
      <c r="N81" s="12" t="str">
        <f>'ZBIORCZE ZESTAWIENIE KOSZTÓW'!B15</f>
        <v> </v>
      </c>
      <c r="O81" s="13" t="s">
        <v>154</v>
      </c>
    </row>
    <row r="82" ht="15" outlineLevel="2">
      <c r="A82" s="13" t="s">
        <v>453</v>
      </c>
      <c r="B82" s="10" t="s">
        <v>1</v>
      </c>
      <c r="C82" s="10" t="s">
        <v>1</v>
      </c>
      <c r="D82" s="13" t="s">
        <v>454</v>
      </c>
      <c r="E82" s="13" t="s">
        <v>452</v>
      </c>
      <c r="F82" s="13" t="s">
        <v>107</v>
      </c>
      <c r="G82" s="17">
        <v>992.256</v>
      </c>
      <c r="H82" s="12"/>
      <c r="I82" s="12">
        <v>1</v>
      </c>
      <c r="J82" s="12"/>
      <c r="K82" s="12">
        <f>ROUND(H82*J82, 2)</f>
        <v>0</v>
      </c>
      <c r="L82" s="16" t="s">
        <v>1</v>
      </c>
      <c r="M82" s="16" t="s">
        <v>1</v>
      </c>
      <c r="N82" s="12" t="str">
        <f>'ZBIORCZE ZESTAWIENIE KOSZTÓW'!B15</f>
        <v> </v>
      </c>
      <c r="O82" s="13" t="s">
        <v>455</v>
      </c>
    </row>
    <row r="83" ht="15" outlineLevel="2">
      <c r="A83" s="13" t="s">
        <v>457</v>
      </c>
      <c r="B83" s="10" t="s">
        <v>1</v>
      </c>
      <c r="C83" s="10" t="s">
        <v>1</v>
      </c>
      <c r="D83" s="13" t="s">
        <v>458</v>
      </c>
      <c r="E83" s="13" t="s">
        <v>456</v>
      </c>
      <c r="F83" s="13" t="s">
        <v>107</v>
      </c>
      <c r="G83" s="17">
        <v>992.256</v>
      </c>
      <c r="H83" s="12"/>
      <c r="I83" s="12">
        <v>1</v>
      </c>
      <c r="J83" s="12"/>
      <c r="K83" s="12">
        <f>ROUND(H83*J83, 2)</f>
        <v>0</v>
      </c>
      <c r="L83" s="16" t="s">
        <v>1</v>
      </c>
      <c r="M83" s="16" t="s">
        <v>1</v>
      </c>
      <c r="N83" s="12" t="str">
        <f>'ZBIORCZE ZESTAWIENIE KOSZTÓW'!B15</f>
        <v> </v>
      </c>
      <c r="O83" s="13" t="s">
        <v>459</v>
      </c>
    </row>
    <row r="84" ht="15" outlineLevel="2">
      <c r="A84" s="13" t="s">
        <v>461</v>
      </c>
      <c r="B84" s="10" t="s">
        <v>1</v>
      </c>
      <c r="C84" s="10" t="s">
        <v>1</v>
      </c>
      <c r="D84" s="13" t="s">
        <v>454</v>
      </c>
      <c r="E84" s="13" t="s">
        <v>460</v>
      </c>
      <c r="F84" s="13" t="s">
        <v>107</v>
      </c>
      <c r="G84" s="17">
        <v>992.256</v>
      </c>
      <c r="H84" s="12"/>
      <c r="I84" s="12">
        <v>1</v>
      </c>
      <c r="J84" s="12"/>
      <c r="K84" s="12">
        <f>ROUND(H84*J84, 2)</f>
        <v>0</v>
      </c>
      <c r="L84" s="16" t="s">
        <v>1</v>
      </c>
      <c r="M84" s="16" t="s">
        <v>1</v>
      </c>
      <c r="N84" s="12" t="str">
        <f>'ZBIORCZE ZESTAWIENIE KOSZTÓW'!B15</f>
        <v> </v>
      </c>
      <c r="O84" s="13" t="s">
        <v>455</v>
      </c>
    </row>
    <row r="85" ht="15" outlineLevel="2">
      <c r="A85" s="13" t="s">
        <v>463</v>
      </c>
      <c r="B85" s="10" t="s">
        <v>1</v>
      </c>
      <c r="C85" s="10" t="s">
        <v>1</v>
      </c>
      <c r="D85" s="13" t="s">
        <v>399</v>
      </c>
      <c r="E85" s="13" t="s">
        <v>462</v>
      </c>
      <c r="F85" s="13" t="s">
        <v>107</v>
      </c>
      <c r="G85" s="17">
        <v>992.256</v>
      </c>
      <c r="H85" s="12"/>
      <c r="I85" s="12">
        <v>1</v>
      </c>
      <c r="J85" s="12"/>
      <c r="K85" s="12">
        <f>ROUND(H85*J85, 2)</f>
        <v>0</v>
      </c>
      <c r="L85" s="16" t="s">
        <v>1</v>
      </c>
      <c r="M85" s="16" t="s">
        <v>1</v>
      </c>
      <c r="N85" s="12" t="str">
        <f>'ZBIORCZE ZESTAWIENIE KOSZTÓW'!B15</f>
        <v> </v>
      </c>
      <c r="O85" s="13" t="s">
        <v>400</v>
      </c>
    </row>
    <row r="86" ht="15" outlineLevel="2">
      <c r="A86" s="13" t="s">
        <v>465</v>
      </c>
      <c r="B86" s="10" t="s">
        <v>1</v>
      </c>
      <c r="C86" s="10" t="s">
        <v>1</v>
      </c>
      <c r="D86" s="13" t="s">
        <v>466</v>
      </c>
      <c r="E86" s="13" t="s">
        <v>464</v>
      </c>
      <c r="F86" s="13" t="s">
        <v>107</v>
      </c>
      <c r="G86" s="17">
        <v>992.256</v>
      </c>
      <c r="H86" s="12"/>
      <c r="I86" s="12">
        <v>1</v>
      </c>
      <c r="J86" s="12"/>
      <c r="K86" s="12">
        <f>ROUND(H86*J86, 2)</f>
        <v>0</v>
      </c>
      <c r="L86" s="16" t="s">
        <v>1</v>
      </c>
      <c r="M86" s="16" t="s">
        <v>1</v>
      </c>
      <c r="N86" s="12" t="str">
        <f>'ZBIORCZE ZESTAWIENIE KOSZTÓW'!B15</f>
        <v> </v>
      </c>
      <c r="O86" s="13" t="s">
        <v>467</v>
      </c>
    </row>
    <row r="87" ht="15" outlineLevel="2">
      <c r="A87" s="13" t="s">
        <v>469</v>
      </c>
      <c r="B87" s="10" t="s">
        <v>1</v>
      </c>
      <c r="C87" s="10" t="s">
        <v>1</v>
      </c>
      <c r="D87" s="13" t="s">
        <v>470</v>
      </c>
      <c r="E87" s="13" t="s">
        <v>468</v>
      </c>
      <c r="F87" s="13" t="s">
        <v>107</v>
      </c>
      <c r="G87" s="17">
        <v>992.256</v>
      </c>
      <c r="H87" s="12"/>
      <c r="I87" s="12">
        <v>1</v>
      </c>
      <c r="J87" s="12"/>
      <c r="K87" s="12">
        <f>ROUND(H87*J87, 2)</f>
        <v>0</v>
      </c>
      <c r="L87" s="16" t="s">
        <v>1</v>
      </c>
      <c r="M87" s="16" t="s">
        <v>1</v>
      </c>
      <c r="N87" s="12" t="str">
        <f>'ZBIORCZE ZESTAWIENIE KOSZTÓW'!B15</f>
        <v> </v>
      </c>
      <c r="O87" s="13" t="s">
        <v>471</v>
      </c>
    </row>
    <row r="88" ht="15" outlineLevel="2">
      <c r="A88" s="13" t="s">
        <v>473</v>
      </c>
      <c r="B88" s="10" t="s">
        <v>1</v>
      </c>
      <c r="C88" s="10" t="s">
        <v>1</v>
      </c>
      <c r="D88" s="13" t="s">
        <v>466</v>
      </c>
      <c r="E88" s="13" t="s">
        <v>472</v>
      </c>
      <c r="F88" s="13" t="s">
        <v>107</v>
      </c>
      <c r="G88" s="17">
        <v>992.256</v>
      </c>
      <c r="H88" s="12"/>
      <c r="I88" s="12">
        <v>1</v>
      </c>
      <c r="J88" s="12"/>
      <c r="K88" s="12">
        <f>ROUND(H88*J88, 2)</f>
        <v>0</v>
      </c>
      <c r="L88" s="16" t="s">
        <v>1</v>
      </c>
      <c r="M88" s="16" t="s">
        <v>1</v>
      </c>
      <c r="N88" s="12" t="str">
        <f>'ZBIORCZE ZESTAWIENIE KOSZTÓW'!B15</f>
        <v> </v>
      </c>
      <c r="O88" s="13" t="s">
        <v>467</v>
      </c>
    </row>
    <row r="89" ht="15" outlineLevel="2">
      <c r="A89" s="13" t="s">
        <v>475</v>
      </c>
      <c r="B89" s="10" t="s">
        <v>1</v>
      </c>
      <c r="C89" s="10" t="s">
        <v>1</v>
      </c>
      <c r="D89" s="13" t="s">
        <v>476</v>
      </c>
      <c r="E89" s="13" t="s">
        <v>474</v>
      </c>
      <c r="F89" s="13" t="s">
        <v>107</v>
      </c>
      <c r="G89" s="17">
        <v>992.256</v>
      </c>
      <c r="H89" s="12"/>
      <c r="I89" s="12">
        <v>1</v>
      </c>
      <c r="J89" s="12"/>
      <c r="K89" s="12">
        <f>ROUND(H89*J89, 2)</f>
        <v>0</v>
      </c>
      <c r="L89" s="16" t="s">
        <v>1</v>
      </c>
      <c r="M89" s="16" t="s">
        <v>1</v>
      </c>
      <c r="N89" s="12" t="str">
        <f>'ZBIORCZE ZESTAWIENIE KOSZTÓW'!B15</f>
        <v> </v>
      </c>
      <c r="O89" s="13" t="s">
        <v>477</v>
      </c>
    </row>
    <row r="90" ht="15" outlineLevel="2">
      <c r="A90" s="13" t="s">
        <v>479</v>
      </c>
      <c r="B90" s="10" t="s">
        <v>1</v>
      </c>
      <c r="C90" s="10" t="s">
        <v>1</v>
      </c>
      <c r="D90" s="13" t="s">
        <v>454</v>
      </c>
      <c r="E90" s="13" t="s">
        <v>478</v>
      </c>
      <c r="F90" s="13" t="s">
        <v>107</v>
      </c>
      <c r="G90" s="17">
        <v>871.169</v>
      </c>
      <c r="H90" s="12"/>
      <c r="I90" s="12">
        <v>1</v>
      </c>
      <c r="J90" s="12"/>
      <c r="K90" s="12">
        <f>ROUND(H90*J90, 2)</f>
        <v>0</v>
      </c>
      <c r="L90" s="16" t="s">
        <v>1</v>
      </c>
      <c r="M90" s="16" t="s">
        <v>1</v>
      </c>
      <c r="N90" s="12" t="str">
        <f>'ZBIORCZE ZESTAWIENIE KOSZTÓW'!B15</f>
        <v> </v>
      </c>
      <c r="O90" s="13" t="s">
        <v>455</v>
      </c>
    </row>
    <row r="91" ht="15" outlineLevel="2">
      <c r="A91" s="13" t="s">
        <v>480</v>
      </c>
      <c r="B91" s="10" t="s">
        <v>1</v>
      </c>
      <c r="C91" s="10" t="s">
        <v>1</v>
      </c>
      <c r="D91" s="13" t="s">
        <v>399</v>
      </c>
      <c r="E91" s="13" t="s">
        <v>397</v>
      </c>
      <c r="F91" s="13" t="s">
        <v>107</v>
      </c>
      <c r="G91" s="17">
        <v>871.169</v>
      </c>
      <c r="H91" s="12"/>
      <c r="I91" s="12">
        <v>1</v>
      </c>
      <c r="J91" s="12"/>
      <c r="K91" s="12">
        <f>ROUND(H91*J91, 2)</f>
        <v>0</v>
      </c>
      <c r="L91" s="16" t="s">
        <v>1</v>
      </c>
      <c r="M91" s="16" t="s">
        <v>1</v>
      </c>
      <c r="N91" s="12" t="str">
        <f>'ZBIORCZE ZESTAWIENIE KOSZTÓW'!B15</f>
        <v> </v>
      </c>
      <c r="O91" s="13" t="s">
        <v>400</v>
      </c>
    </row>
    <row r="92" ht="15" outlineLevel="2">
      <c r="A92" s="13" t="s">
        <v>482</v>
      </c>
      <c r="B92" s="10" t="s">
        <v>1</v>
      </c>
      <c r="C92" s="10" t="s">
        <v>1</v>
      </c>
      <c r="D92" s="13" t="s">
        <v>483</v>
      </c>
      <c r="E92" s="13" t="s">
        <v>481</v>
      </c>
      <c r="F92" s="13" t="s">
        <v>107</v>
      </c>
      <c r="G92" s="17">
        <v>871.169</v>
      </c>
      <c r="H92" s="12"/>
      <c r="I92" s="12">
        <v>1</v>
      </c>
      <c r="J92" s="12"/>
      <c r="K92" s="12">
        <f>ROUND(H92*J92, 2)</f>
        <v>0</v>
      </c>
      <c r="L92" s="16" t="s">
        <v>1</v>
      </c>
      <c r="M92" s="16" t="s">
        <v>1</v>
      </c>
      <c r="N92" s="12" t="str">
        <f>'ZBIORCZE ZESTAWIENIE KOSZTÓW'!B15</f>
        <v> </v>
      </c>
      <c r="O92" s="13" t="s">
        <v>484</v>
      </c>
    </row>
    <row r="93" ht="15" outlineLevel="2">
      <c r="A93" s="13" t="s">
        <v>485</v>
      </c>
      <c r="B93" s="10" t="s">
        <v>1</v>
      </c>
      <c r="C93" s="10" t="s">
        <v>1</v>
      </c>
      <c r="D93" s="13" t="s">
        <v>358</v>
      </c>
      <c r="E93" s="13" t="s">
        <v>356</v>
      </c>
      <c r="F93" s="13" t="s">
        <v>107</v>
      </c>
      <c r="G93" s="17">
        <v>871.169</v>
      </c>
      <c r="H93" s="12"/>
      <c r="I93" s="12">
        <v>1</v>
      </c>
      <c r="J93" s="12"/>
      <c r="K93" s="12">
        <f>ROUND(H93*J93, 2)</f>
        <v>0</v>
      </c>
      <c r="L93" s="16" t="s">
        <v>1</v>
      </c>
      <c r="M93" s="16" t="s">
        <v>1</v>
      </c>
      <c r="N93" s="12" t="str">
        <f>'ZBIORCZE ZESTAWIENIE KOSZTÓW'!B15</f>
        <v> </v>
      </c>
      <c r="O93" s="13" t="s">
        <v>359</v>
      </c>
    </row>
    <row r="94" ht="15" outlineLevel="2">
      <c r="A94" s="13" t="s">
        <v>487</v>
      </c>
      <c r="B94" s="10" t="s">
        <v>1</v>
      </c>
      <c r="C94" s="10" t="s">
        <v>1</v>
      </c>
      <c r="D94" s="13" t="s">
        <v>488</v>
      </c>
      <c r="E94" s="13" t="s">
        <v>486</v>
      </c>
      <c r="F94" s="13" t="s">
        <v>107</v>
      </c>
      <c r="G94" s="17">
        <v>293.53</v>
      </c>
      <c r="H94" s="12"/>
      <c r="I94" s="12">
        <v>1</v>
      </c>
      <c r="J94" s="12"/>
      <c r="K94" s="12">
        <f>ROUND(H94*J94, 2)</f>
        <v>0</v>
      </c>
      <c r="L94" s="16" t="s">
        <v>1</v>
      </c>
      <c r="M94" s="16" t="s">
        <v>1</v>
      </c>
      <c r="N94" s="12" t="str">
        <f>'ZBIORCZE ZESTAWIENIE KOSZTÓW'!B15</f>
        <v> </v>
      </c>
      <c r="O94" s="13" t="s">
        <v>489</v>
      </c>
    </row>
    <row r="95" ht="15" outlineLevel="2">
      <c r="A95" s="13" t="s">
        <v>491</v>
      </c>
      <c r="B95" s="10" t="s">
        <v>1</v>
      </c>
      <c r="C95" s="10" t="s">
        <v>1</v>
      </c>
      <c r="D95" s="13" t="s">
        <v>492</v>
      </c>
      <c r="E95" s="13" t="s">
        <v>490</v>
      </c>
      <c r="F95" s="13" t="s">
        <v>107</v>
      </c>
      <c r="G95" s="17">
        <v>524.16</v>
      </c>
      <c r="H95" s="12"/>
      <c r="I95" s="12">
        <v>1</v>
      </c>
      <c r="J95" s="12"/>
      <c r="K95" s="12">
        <f>ROUND(H95*J95, 2)</f>
        <v>0</v>
      </c>
      <c r="L95" s="16" t="s">
        <v>1</v>
      </c>
      <c r="M95" s="16" t="s">
        <v>1</v>
      </c>
      <c r="N95" s="12" t="str">
        <f>'ZBIORCZE ZESTAWIENIE KOSZTÓW'!B15</f>
        <v> </v>
      </c>
      <c r="O95" s="13" t="s">
        <v>493</v>
      </c>
    </row>
    <row r="96" ht="15" outlineLevel="2">
      <c r="A96" s="13" t="s">
        <v>495</v>
      </c>
      <c r="B96" s="10" t="s">
        <v>1</v>
      </c>
      <c r="C96" s="10" t="s">
        <v>1</v>
      </c>
      <c r="D96" s="13" t="s">
        <v>492</v>
      </c>
      <c r="E96" s="13" t="s">
        <v>494</v>
      </c>
      <c r="F96" s="13" t="s">
        <v>107</v>
      </c>
      <c r="G96" s="17">
        <v>524.16</v>
      </c>
      <c r="H96" s="12"/>
      <c r="I96" s="12">
        <v>1</v>
      </c>
      <c r="J96" s="12"/>
      <c r="K96" s="12">
        <f>ROUND(H96*J96, 2)</f>
        <v>0</v>
      </c>
      <c r="L96" s="16" t="s">
        <v>1</v>
      </c>
      <c r="M96" s="16" t="s">
        <v>1</v>
      </c>
      <c r="N96" s="12" t="str">
        <f>'ZBIORCZE ZESTAWIENIE KOSZTÓW'!B15</f>
        <v> </v>
      </c>
      <c r="O96" s="13" t="s">
        <v>493</v>
      </c>
    </row>
    <row r="97" ht="15" outlineLevel="2">
      <c r="A97" s="13" t="s">
        <v>497</v>
      </c>
      <c r="B97" s="10" t="s">
        <v>1</v>
      </c>
      <c r="C97" s="10" t="s">
        <v>1</v>
      </c>
      <c r="D97" s="13" t="s">
        <v>498</v>
      </c>
      <c r="E97" s="13" t="s">
        <v>496</v>
      </c>
      <c r="F97" s="13" t="s">
        <v>107</v>
      </c>
      <c r="G97" s="17">
        <v>131.04</v>
      </c>
      <c r="H97" s="12"/>
      <c r="I97" s="12">
        <v>1</v>
      </c>
      <c r="J97" s="12"/>
      <c r="K97" s="12">
        <f>ROUND(H97*J97, 2)</f>
        <v>0</v>
      </c>
      <c r="L97" s="16" t="s">
        <v>1</v>
      </c>
      <c r="M97" s="16" t="s">
        <v>1</v>
      </c>
      <c r="N97" s="12" t="str">
        <f>'ZBIORCZE ZESTAWIENIE KOSZTÓW'!B15</f>
        <v> </v>
      </c>
      <c r="O97" s="13" t="s">
        <v>499</v>
      </c>
    </row>
    <row r="98" ht="15" outlineLevel="2">
      <c r="A98" s="13" t="s">
        <v>500</v>
      </c>
      <c r="B98" s="10" t="s">
        <v>1</v>
      </c>
      <c r="C98" s="10" t="s">
        <v>1</v>
      </c>
      <c r="D98" s="13" t="s">
        <v>133</v>
      </c>
      <c r="E98" s="13" t="s">
        <v>121</v>
      </c>
      <c r="F98" s="13" t="s">
        <v>124</v>
      </c>
      <c r="G98" s="17">
        <v>19.845</v>
      </c>
      <c r="H98" s="12"/>
      <c r="I98" s="12">
        <v>1</v>
      </c>
      <c r="J98" s="12"/>
      <c r="K98" s="12">
        <f>ROUND(H98*J98, 2)</f>
        <v>0</v>
      </c>
      <c r="L98" s="16" t="s">
        <v>1</v>
      </c>
      <c r="M98" s="16" t="s">
        <v>1</v>
      </c>
      <c r="N98" s="12" t="str">
        <f>'ZBIORCZE ZESTAWIENIE KOSZTÓW'!B15</f>
        <v> </v>
      </c>
      <c r="O98" s="13" t="s">
        <v>125</v>
      </c>
    </row>
    <row r="99" ht="15" outlineLevel="2">
      <c r="A99" s="13" t="s">
        <v>501</v>
      </c>
      <c r="B99" s="10" t="s">
        <v>1</v>
      </c>
      <c r="C99" s="10" t="s">
        <v>1</v>
      </c>
      <c r="D99" s="13" t="s">
        <v>128</v>
      </c>
      <c r="E99" s="13" t="s">
        <v>126</v>
      </c>
      <c r="F99" s="13" t="s">
        <v>129</v>
      </c>
      <c r="G99" s="17">
        <v>138.916</v>
      </c>
      <c r="H99" s="12"/>
      <c r="I99" s="12">
        <v>1</v>
      </c>
      <c r="J99" s="12"/>
      <c r="K99" s="12">
        <f>ROUND(H99*J99, 2)</f>
        <v>0</v>
      </c>
      <c r="L99" s="16" t="s">
        <v>1</v>
      </c>
      <c r="M99" s="16" t="s">
        <v>1</v>
      </c>
      <c r="N99" s="12" t="str">
        <f>'ZBIORCZE ZESTAWIENIE KOSZTÓW'!B15</f>
        <v> </v>
      </c>
      <c r="O99" s="13" t="s">
        <v>130</v>
      </c>
    </row>
    <row r="100" ht="15" outlineLevel="2">
      <c r="A100" s="13" t="s">
        <v>502</v>
      </c>
      <c r="B100" s="10" t="s">
        <v>1</v>
      </c>
      <c r="C100" s="10" t="s">
        <v>1</v>
      </c>
      <c r="D100" s="13" t="s">
        <v>199</v>
      </c>
      <c r="E100" s="13" t="s">
        <v>131</v>
      </c>
      <c r="F100" s="13" t="s">
        <v>124</v>
      </c>
      <c r="G100" s="17">
        <v>29.768</v>
      </c>
      <c r="H100" s="12"/>
      <c r="I100" s="12">
        <v>1</v>
      </c>
      <c r="J100" s="12"/>
      <c r="K100" s="12">
        <f>ROUND(H100*J100, 2)</f>
        <v>0</v>
      </c>
      <c r="L100" s="16" t="s">
        <v>1</v>
      </c>
      <c r="M100" s="16" t="s">
        <v>1</v>
      </c>
      <c r="N100" s="12" t="str">
        <f>'ZBIORCZE ZESTAWIENIE KOSZTÓW'!B15</f>
        <v> </v>
      </c>
      <c r="O100" s="13" t="s">
        <v>125</v>
      </c>
    </row>
    <row r="101" ht="15" outlineLevel="2">
      <c r="A101" s="13" t="s">
        <v>503</v>
      </c>
      <c r="B101" s="10" t="s">
        <v>1</v>
      </c>
      <c r="C101" s="10" t="s">
        <v>1</v>
      </c>
      <c r="D101" s="13" t="s">
        <v>133</v>
      </c>
      <c r="E101" s="13" t="s">
        <v>134</v>
      </c>
      <c r="F101" s="13" t="s">
        <v>136</v>
      </c>
      <c r="G101" s="17">
        <v>1</v>
      </c>
      <c r="H101" s="12"/>
      <c r="I101" s="12">
        <v>1</v>
      </c>
      <c r="J101" s="12"/>
      <c r="K101" s="12">
        <f>ROUND(H101*J101, 2)</f>
        <v>0</v>
      </c>
      <c r="L101" s="16" t="s">
        <v>1</v>
      </c>
      <c r="M101" s="16" t="s">
        <v>1</v>
      </c>
      <c r="N101" s="12" t="str">
        <f>'ZBIORCZE ZESTAWIENIE KOSZTÓW'!B15</f>
        <v> </v>
      </c>
      <c r="O101" s="13" t="s">
        <v>1</v>
      </c>
    </row>
    <row r="102" ht="15" outlineLevel="2">
      <c r="A102" s="20" t="s">
        <v>504</v>
      </c>
      <c r="B102" s="18" t="s">
        <v>1</v>
      </c>
      <c r="C102" s="18" t="s">
        <v>1</v>
      </c>
      <c r="D102" s="18" t="s">
        <v>1</v>
      </c>
      <c r="E102" s="18" t="s">
        <v>1</v>
      </c>
      <c r="F102" s="18" t="s">
        <v>1</v>
      </c>
      <c r="G102" s="18" t="s">
        <v>1</v>
      </c>
      <c r="H102" s="18" t="s">
        <v>1</v>
      </c>
      <c r="I102" s="18" t="s">
        <v>1</v>
      </c>
      <c r="J102" s="18" t="s">
        <v>1</v>
      </c>
      <c r="K102" s="12">
        <f>SUM(K78:K101)</f>
        <v>0</v>
      </c>
      <c r="L102" s="16" t="s">
        <v>1</v>
      </c>
      <c r="M102" s="16" t="s">
        <v>1</v>
      </c>
      <c r="N102" s="16" t="s">
        <v>1</v>
      </c>
      <c r="O102" s="19" t="s">
        <v>1</v>
      </c>
    </row>
    <row r="103" ht="15" outlineLevel="1">
      <c r="A103" s="13" t="s">
        <v>505</v>
      </c>
      <c r="B103" s="10" t="s">
        <v>1</v>
      </c>
      <c r="C103" s="10" t="s">
        <v>1</v>
      </c>
      <c r="D103" s="13" t="s">
        <v>103</v>
      </c>
      <c r="E103" s="13" t="s">
        <v>79</v>
      </c>
      <c r="F103" s="10" t="s">
        <v>1</v>
      </c>
      <c r="G103" s="10" t="s">
        <v>1</v>
      </c>
      <c r="H103" s="10" t="s">
        <v>1</v>
      </c>
      <c r="I103" s="10" t="s">
        <v>1</v>
      </c>
      <c r="J103" s="10" t="s">
        <v>1</v>
      </c>
      <c r="K103" s="10" t="s">
        <v>1</v>
      </c>
      <c r="L103" s="10" t="s">
        <v>1</v>
      </c>
      <c r="M103" s="10" t="s">
        <v>1</v>
      </c>
      <c r="N103" s="12" t="str">
        <f>'ZBIORCZE ZESTAWIENIE KOSZTÓW'!B15</f>
        <v> </v>
      </c>
      <c r="O103" s="13" t="s">
        <v>1</v>
      </c>
    </row>
    <row r="104" ht="15" outlineLevel="2">
      <c r="A104" s="13" t="s">
        <v>507</v>
      </c>
      <c r="B104" s="10" t="s">
        <v>1</v>
      </c>
      <c r="C104" s="10" t="s">
        <v>1</v>
      </c>
      <c r="D104" s="13" t="s">
        <v>508</v>
      </c>
      <c r="E104" s="13" t="s">
        <v>506</v>
      </c>
      <c r="F104" s="13" t="s">
        <v>107</v>
      </c>
      <c r="G104" s="17">
        <v>59.745</v>
      </c>
      <c r="H104" s="12"/>
      <c r="I104" s="12">
        <v>1</v>
      </c>
      <c r="J104" s="12"/>
      <c r="K104" s="12">
        <f>ROUND(H104*J104, 2)</f>
        <v>0</v>
      </c>
      <c r="L104" s="16" t="s">
        <v>1</v>
      </c>
      <c r="M104" s="16" t="s">
        <v>1</v>
      </c>
      <c r="N104" s="12" t="str">
        <f>'ZBIORCZE ZESTAWIENIE KOSZTÓW'!B15</f>
        <v> </v>
      </c>
      <c r="O104" s="13" t="s">
        <v>509</v>
      </c>
    </row>
    <row r="105" ht="15" outlineLevel="2">
      <c r="A105" s="13" t="s">
        <v>511</v>
      </c>
      <c r="B105" s="10" t="s">
        <v>1</v>
      </c>
      <c r="C105" s="10" t="s">
        <v>1</v>
      </c>
      <c r="D105" s="13" t="s">
        <v>512</v>
      </c>
      <c r="E105" s="13" t="s">
        <v>510</v>
      </c>
      <c r="F105" s="13" t="s">
        <v>180</v>
      </c>
      <c r="G105" s="17">
        <v>3</v>
      </c>
      <c r="H105" s="12"/>
      <c r="I105" s="12">
        <v>1</v>
      </c>
      <c r="J105" s="12"/>
      <c r="K105" s="12">
        <f>ROUND(H105*J105, 2)</f>
        <v>0</v>
      </c>
      <c r="L105" s="16" t="s">
        <v>1</v>
      </c>
      <c r="M105" s="16" t="s">
        <v>1</v>
      </c>
      <c r="N105" s="12" t="str">
        <f>'ZBIORCZE ZESTAWIENIE KOSZTÓW'!B15</f>
        <v> </v>
      </c>
      <c r="O105" s="13" t="s">
        <v>513</v>
      </c>
    </row>
    <row r="106" ht="15" outlineLevel="2">
      <c r="A106" s="13" t="s">
        <v>514</v>
      </c>
      <c r="B106" s="10" t="s">
        <v>1</v>
      </c>
      <c r="C106" s="10" t="s">
        <v>1</v>
      </c>
      <c r="D106" s="13" t="s">
        <v>207</v>
      </c>
      <c r="E106" s="13" t="s">
        <v>205</v>
      </c>
      <c r="F106" s="13" t="s">
        <v>107</v>
      </c>
      <c r="G106" s="17">
        <v>2216.866</v>
      </c>
      <c r="H106" s="12"/>
      <c r="I106" s="12">
        <v>1</v>
      </c>
      <c r="J106" s="12"/>
      <c r="K106" s="12">
        <f>ROUND(H106*J106, 2)</f>
        <v>0</v>
      </c>
      <c r="L106" s="16" t="s">
        <v>1</v>
      </c>
      <c r="M106" s="16" t="s">
        <v>1</v>
      </c>
      <c r="N106" s="12" t="str">
        <f>'ZBIORCZE ZESTAWIENIE KOSZTÓW'!B15</f>
        <v> </v>
      </c>
      <c r="O106" s="13" t="s">
        <v>208</v>
      </c>
    </row>
    <row r="107" ht="15" outlineLevel="2">
      <c r="A107" s="13" t="s">
        <v>516</v>
      </c>
      <c r="B107" s="10" t="s">
        <v>1</v>
      </c>
      <c r="C107" s="10" t="s">
        <v>1</v>
      </c>
      <c r="D107" s="13" t="s">
        <v>517</v>
      </c>
      <c r="E107" s="13" t="s">
        <v>515</v>
      </c>
      <c r="F107" s="13" t="s">
        <v>180</v>
      </c>
      <c r="G107" s="17">
        <v>100</v>
      </c>
      <c r="H107" s="12"/>
      <c r="I107" s="12">
        <v>1</v>
      </c>
      <c r="J107" s="12"/>
      <c r="K107" s="12">
        <f>ROUND(H107*J107, 2)</f>
        <v>0</v>
      </c>
      <c r="L107" s="16" t="s">
        <v>1</v>
      </c>
      <c r="M107" s="16" t="s">
        <v>1</v>
      </c>
      <c r="N107" s="12" t="str">
        <f>'ZBIORCZE ZESTAWIENIE KOSZTÓW'!B15</f>
        <v> </v>
      </c>
      <c r="O107" s="13" t="s">
        <v>518</v>
      </c>
    </row>
    <row r="108" ht="15" outlineLevel="2">
      <c r="A108" s="13" t="s">
        <v>520</v>
      </c>
      <c r="B108" s="10" t="s">
        <v>1</v>
      </c>
      <c r="C108" s="10" t="s">
        <v>1</v>
      </c>
      <c r="D108" s="13" t="s">
        <v>508</v>
      </c>
      <c r="E108" s="13" t="s">
        <v>519</v>
      </c>
      <c r="F108" s="13" t="s">
        <v>107</v>
      </c>
      <c r="G108" s="17">
        <v>47.355</v>
      </c>
      <c r="H108" s="12"/>
      <c r="I108" s="12">
        <v>1</v>
      </c>
      <c r="J108" s="12"/>
      <c r="K108" s="12">
        <f>ROUND(H108*J108, 2)</f>
        <v>0</v>
      </c>
      <c r="L108" s="16" t="s">
        <v>1</v>
      </c>
      <c r="M108" s="16" t="s">
        <v>1</v>
      </c>
      <c r="N108" s="12" t="str">
        <f>'ZBIORCZE ZESTAWIENIE KOSZTÓW'!B15</f>
        <v> </v>
      </c>
      <c r="O108" s="13" t="s">
        <v>509</v>
      </c>
    </row>
    <row r="109" ht="15" outlineLevel="2">
      <c r="A109" s="13" t="s">
        <v>522</v>
      </c>
      <c r="B109" s="10" t="s">
        <v>1</v>
      </c>
      <c r="C109" s="10" t="s">
        <v>1</v>
      </c>
      <c r="D109" s="13" t="s">
        <v>523</v>
      </c>
      <c r="E109" s="13" t="s">
        <v>521</v>
      </c>
      <c r="F109" s="13" t="s">
        <v>107</v>
      </c>
      <c r="G109" s="17">
        <v>1969.511</v>
      </c>
      <c r="H109" s="12"/>
      <c r="I109" s="12">
        <v>1</v>
      </c>
      <c r="J109" s="12"/>
      <c r="K109" s="12">
        <f>ROUND(H109*J109, 2)</f>
        <v>0</v>
      </c>
      <c r="L109" s="16" t="s">
        <v>1</v>
      </c>
      <c r="M109" s="16" t="s">
        <v>1</v>
      </c>
      <c r="N109" s="12" t="str">
        <f>'ZBIORCZE ZESTAWIENIE KOSZTÓW'!B15</f>
        <v> </v>
      </c>
      <c r="O109" s="13" t="s">
        <v>524</v>
      </c>
    </row>
    <row r="110" ht="15" outlineLevel="2">
      <c r="A110" s="13" t="s">
        <v>526</v>
      </c>
      <c r="B110" s="10" t="s">
        <v>1</v>
      </c>
      <c r="C110" s="10" t="s">
        <v>1</v>
      </c>
      <c r="D110" s="13" t="s">
        <v>527</v>
      </c>
      <c r="E110" s="13" t="s">
        <v>525</v>
      </c>
      <c r="F110" s="13" t="s">
        <v>107</v>
      </c>
      <c r="G110" s="17">
        <v>5.918</v>
      </c>
      <c r="H110" s="12"/>
      <c r="I110" s="12">
        <v>1</v>
      </c>
      <c r="J110" s="12"/>
      <c r="K110" s="12">
        <f>ROUND(H110*J110, 2)</f>
        <v>0</v>
      </c>
      <c r="L110" s="16" t="s">
        <v>1</v>
      </c>
      <c r="M110" s="16" t="s">
        <v>1</v>
      </c>
      <c r="N110" s="12" t="str">
        <f>'ZBIORCZE ZESTAWIENIE KOSZTÓW'!B15</f>
        <v> </v>
      </c>
      <c r="O110" s="13" t="s">
        <v>528</v>
      </c>
    </row>
    <row r="111" ht="15" outlineLevel="2">
      <c r="A111" s="13" t="s">
        <v>530</v>
      </c>
      <c r="B111" s="10" t="s">
        <v>1</v>
      </c>
      <c r="C111" s="10" t="s">
        <v>1</v>
      </c>
      <c r="D111" s="13" t="s">
        <v>531</v>
      </c>
      <c r="E111" s="13" t="s">
        <v>529</v>
      </c>
      <c r="F111" s="13" t="s">
        <v>107</v>
      </c>
      <c r="G111" s="17">
        <v>267.129</v>
      </c>
      <c r="H111" s="12"/>
      <c r="I111" s="12">
        <v>1</v>
      </c>
      <c r="J111" s="12"/>
      <c r="K111" s="12">
        <f>ROUND(H111*J111, 2)</f>
        <v>0</v>
      </c>
      <c r="L111" s="16" t="s">
        <v>1</v>
      </c>
      <c r="M111" s="16" t="s">
        <v>1</v>
      </c>
      <c r="N111" s="12" t="str">
        <f>'ZBIORCZE ZESTAWIENIE KOSZTÓW'!B15</f>
        <v> </v>
      </c>
      <c r="O111" s="13" t="s">
        <v>532</v>
      </c>
    </row>
    <row r="112" ht="15" outlineLevel="2">
      <c r="A112" s="13" t="s">
        <v>534</v>
      </c>
      <c r="B112" s="10" t="s">
        <v>1</v>
      </c>
      <c r="C112" s="10" t="s">
        <v>1</v>
      </c>
      <c r="D112" s="13" t="s">
        <v>523</v>
      </c>
      <c r="E112" s="13" t="s">
        <v>533</v>
      </c>
      <c r="F112" s="13" t="s">
        <v>107</v>
      </c>
      <c r="G112" s="17">
        <v>1969.511</v>
      </c>
      <c r="H112" s="12"/>
      <c r="I112" s="12">
        <v>1</v>
      </c>
      <c r="J112" s="12"/>
      <c r="K112" s="12">
        <f>ROUND(H112*J112, 2)</f>
        <v>0</v>
      </c>
      <c r="L112" s="16" t="s">
        <v>1</v>
      </c>
      <c r="M112" s="16" t="s">
        <v>1</v>
      </c>
      <c r="N112" s="12" t="str">
        <f>'ZBIORCZE ZESTAWIENIE KOSZTÓW'!B15</f>
        <v> </v>
      </c>
      <c r="O112" s="13" t="s">
        <v>524</v>
      </c>
    </row>
    <row r="113" ht="15" outlineLevel="2">
      <c r="A113" s="13" t="s">
        <v>536</v>
      </c>
      <c r="B113" s="10" t="s">
        <v>1</v>
      </c>
      <c r="C113" s="10" t="s">
        <v>1</v>
      </c>
      <c r="D113" s="13" t="s">
        <v>537</v>
      </c>
      <c r="E113" s="13" t="s">
        <v>535</v>
      </c>
      <c r="F113" s="13" t="s">
        <v>107</v>
      </c>
      <c r="G113" s="17">
        <v>12.39</v>
      </c>
      <c r="H113" s="12"/>
      <c r="I113" s="12">
        <v>1</v>
      </c>
      <c r="J113" s="12"/>
      <c r="K113" s="12">
        <f>ROUND(H113*J113, 2)</f>
        <v>0</v>
      </c>
      <c r="L113" s="16" t="s">
        <v>1</v>
      </c>
      <c r="M113" s="16" t="s">
        <v>1</v>
      </c>
      <c r="N113" s="12" t="str">
        <f>'ZBIORCZE ZESTAWIENIE KOSZTÓW'!B15</f>
        <v> </v>
      </c>
      <c r="O113" s="13" t="s">
        <v>538</v>
      </c>
    </row>
    <row r="114" ht="15" outlineLevel="2">
      <c r="A114" s="13" t="s">
        <v>539</v>
      </c>
      <c r="B114" s="10" t="s">
        <v>1</v>
      </c>
      <c r="C114" s="10" t="s">
        <v>1</v>
      </c>
      <c r="D114" s="13" t="s">
        <v>133</v>
      </c>
      <c r="E114" s="13" t="s">
        <v>243</v>
      </c>
      <c r="F114" s="13" t="s">
        <v>245</v>
      </c>
      <c r="G114" s="17">
        <v>7</v>
      </c>
      <c r="H114" s="12"/>
      <c r="I114" s="12">
        <v>1</v>
      </c>
      <c r="J114" s="12"/>
      <c r="K114" s="12">
        <f>ROUND(H114*J114, 2)</f>
        <v>0</v>
      </c>
      <c r="L114" s="16" t="s">
        <v>1</v>
      </c>
      <c r="M114" s="16" t="s">
        <v>1</v>
      </c>
      <c r="N114" s="12" t="str">
        <f>'ZBIORCZE ZESTAWIENIE KOSZTÓW'!B15</f>
        <v> </v>
      </c>
      <c r="O114" s="13" t="s">
        <v>125</v>
      </c>
    </row>
    <row r="115" ht="15" outlineLevel="2">
      <c r="A115" s="13" t="s">
        <v>540</v>
      </c>
      <c r="B115" s="10" t="s">
        <v>1</v>
      </c>
      <c r="C115" s="10" t="s">
        <v>1</v>
      </c>
      <c r="D115" s="13" t="s">
        <v>248</v>
      </c>
      <c r="E115" s="13" t="s">
        <v>246</v>
      </c>
      <c r="F115" s="13" t="s">
        <v>107</v>
      </c>
      <c r="G115" s="17">
        <v>67.928</v>
      </c>
      <c r="H115" s="12"/>
      <c r="I115" s="12">
        <v>1</v>
      </c>
      <c r="J115" s="12"/>
      <c r="K115" s="12">
        <f>ROUND(H115*J115, 2)</f>
        <v>0</v>
      </c>
      <c r="L115" s="16" t="s">
        <v>1</v>
      </c>
      <c r="M115" s="16" t="s">
        <v>1</v>
      </c>
      <c r="N115" s="12" t="str">
        <f>'ZBIORCZE ZESTAWIENIE KOSZTÓW'!B15</f>
        <v> </v>
      </c>
      <c r="O115" s="13" t="s">
        <v>249</v>
      </c>
    </row>
    <row r="116" ht="15" outlineLevel="2">
      <c r="A116" s="13" t="s">
        <v>541</v>
      </c>
      <c r="B116" s="10" t="s">
        <v>1</v>
      </c>
      <c r="C116" s="10" t="s">
        <v>1</v>
      </c>
      <c r="D116" s="13" t="s">
        <v>252</v>
      </c>
      <c r="E116" s="13" t="s">
        <v>250</v>
      </c>
      <c r="F116" s="13" t="s">
        <v>107</v>
      </c>
      <c r="G116" s="17">
        <v>113.213</v>
      </c>
      <c r="H116" s="12"/>
      <c r="I116" s="12">
        <v>1</v>
      </c>
      <c r="J116" s="12"/>
      <c r="K116" s="12">
        <f>ROUND(H116*J116, 2)</f>
        <v>0</v>
      </c>
      <c r="L116" s="16" t="s">
        <v>1</v>
      </c>
      <c r="M116" s="16" t="s">
        <v>1</v>
      </c>
      <c r="N116" s="12" t="str">
        <f>'ZBIORCZE ZESTAWIENIE KOSZTÓW'!B15</f>
        <v> </v>
      </c>
      <c r="O116" s="13" t="s">
        <v>253</v>
      </c>
    </row>
    <row r="117" ht="15" outlineLevel="2">
      <c r="A117" s="13" t="s">
        <v>542</v>
      </c>
      <c r="B117" s="10" t="s">
        <v>1</v>
      </c>
      <c r="C117" s="10" t="s">
        <v>1</v>
      </c>
      <c r="D117" s="13" t="s">
        <v>256</v>
      </c>
      <c r="E117" s="13" t="s">
        <v>254</v>
      </c>
      <c r="F117" s="13" t="s">
        <v>185</v>
      </c>
      <c r="G117" s="17">
        <v>452.85</v>
      </c>
      <c r="H117" s="12"/>
      <c r="I117" s="12">
        <v>1</v>
      </c>
      <c r="J117" s="12"/>
      <c r="K117" s="12">
        <f>ROUND(H117*J117, 2)</f>
        <v>0</v>
      </c>
      <c r="L117" s="16" t="s">
        <v>1</v>
      </c>
      <c r="M117" s="16" t="s">
        <v>1</v>
      </c>
      <c r="N117" s="12" t="str">
        <f>'ZBIORCZE ZESTAWIENIE KOSZTÓW'!B15</f>
        <v> </v>
      </c>
      <c r="O117" s="13" t="s">
        <v>257</v>
      </c>
    </row>
    <row r="118" ht="15" outlineLevel="2">
      <c r="A118" s="13" t="s">
        <v>543</v>
      </c>
      <c r="B118" s="10" t="s">
        <v>1</v>
      </c>
      <c r="C118" s="10" t="s">
        <v>1</v>
      </c>
      <c r="D118" s="13" t="s">
        <v>260</v>
      </c>
      <c r="E118" s="13" t="s">
        <v>258</v>
      </c>
      <c r="F118" s="13" t="s">
        <v>185</v>
      </c>
      <c r="G118" s="17">
        <v>452.85</v>
      </c>
      <c r="H118" s="12"/>
      <c r="I118" s="12">
        <v>1</v>
      </c>
      <c r="J118" s="12"/>
      <c r="K118" s="12">
        <f>ROUND(H118*J118, 2)</f>
        <v>0</v>
      </c>
      <c r="L118" s="16" t="s">
        <v>1</v>
      </c>
      <c r="M118" s="16" t="s">
        <v>1</v>
      </c>
      <c r="N118" s="12" t="str">
        <f>'ZBIORCZE ZESTAWIENIE KOSZTÓW'!B15</f>
        <v> </v>
      </c>
      <c r="O118" s="13" t="s">
        <v>261</v>
      </c>
    </row>
    <row r="119" ht="15" outlineLevel="2">
      <c r="A119" s="13" t="s">
        <v>545</v>
      </c>
      <c r="B119" s="10" t="s">
        <v>1</v>
      </c>
      <c r="C119" s="10" t="s">
        <v>1</v>
      </c>
      <c r="D119" s="13" t="s">
        <v>546</v>
      </c>
      <c r="E119" s="13" t="s">
        <v>544</v>
      </c>
      <c r="F119" s="13" t="s">
        <v>185</v>
      </c>
      <c r="G119" s="17">
        <v>1252.85</v>
      </c>
      <c r="H119" s="12"/>
      <c r="I119" s="12">
        <v>1</v>
      </c>
      <c r="J119" s="12"/>
      <c r="K119" s="12">
        <f>ROUND(H119*J119, 2)</f>
        <v>0</v>
      </c>
      <c r="L119" s="16" t="s">
        <v>1</v>
      </c>
      <c r="M119" s="16" t="s">
        <v>1</v>
      </c>
      <c r="N119" s="12" t="str">
        <f>'ZBIORCZE ZESTAWIENIE KOSZTÓW'!B15</f>
        <v> </v>
      </c>
      <c r="O119" s="13" t="s">
        <v>547</v>
      </c>
    </row>
    <row r="120" ht="15" outlineLevel="2">
      <c r="A120" s="13" t="s">
        <v>548</v>
      </c>
      <c r="B120" s="10" t="s">
        <v>1</v>
      </c>
      <c r="C120" s="10" t="s">
        <v>1</v>
      </c>
      <c r="D120" s="13" t="s">
        <v>235</v>
      </c>
      <c r="E120" s="13" t="s">
        <v>233</v>
      </c>
      <c r="F120" s="13" t="s">
        <v>107</v>
      </c>
      <c r="G120" s="17">
        <v>800</v>
      </c>
      <c r="H120" s="12"/>
      <c r="I120" s="12">
        <v>1</v>
      </c>
      <c r="J120" s="12"/>
      <c r="K120" s="12">
        <f>ROUND(H120*J120, 2)</f>
        <v>0</v>
      </c>
      <c r="L120" s="16" t="s">
        <v>1</v>
      </c>
      <c r="M120" s="16" t="s">
        <v>1</v>
      </c>
      <c r="N120" s="12" t="str">
        <f>'ZBIORCZE ZESTAWIENIE KOSZTÓW'!B15</f>
        <v> </v>
      </c>
      <c r="O120" s="13" t="s">
        <v>236</v>
      </c>
    </row>
    <row r="121" ht="15" outlineLevel="2">
      <c r="A121" s="13" t="s">
        <v>550</v>
      </c>
      <c r="B121" s="10" t="s">
        <v>1</v>
      </c>
      <c r="C121" s="10" t="s">
        <v>1</v>
      </c>
      <c r="D121" s="13" t="s">
        <v>239</v>
      </c>
      <c r="E121" s="13" t="s">
        <v>549</v>
      </c>
      <c r="F121" s="13" t="s">
        <v>107</v>
      </c>
      <c r="G121" s="17">
        <v>800</v>
      </c>
      <c r="H121" s="12"/>
      <c r="I121" s="12">
        <v>1</v>
      </c>
      <c r="J121" s="12"/>
      <c r="K121" s="12">
        <f>ROUND(H121*J121, 2)</f>
        <v>0</v>
      </c>
      <c r="L121" s="16" t="s">
        <v>1</v>
      </c>
      <c r="M121" s="16" t="s">
        <v>1</v>
      </c>
      <c r="N121" s="12" t="str">
        <f>'ZBIORCZE ZESTAWIENIE KOSZTÓW'!B15</f>
        <v> </v>
      </c>
      <c r="O121" s="13" t="s">
        <v>240</v>
      </c>
    </row>
    <row r="122" ht="15" outlineLevel="2">
      <c r="A122" s="13" t="s">
        <v>551</v>
      </c>
      <c r="B122" s="10" t="s">
        <v>1</v>
      </c>
      <c r="C122" s="10" t="s">
        <v>1</v>
      </c>
      <c r="D122" s="13" t="s">
        <v>128</v>
      </c>
      <c r="E122" s="13" t="s">
        <v>126</v>
      </c>
      <c r="F122" s="13" t="s">
        <v>129</v>
      </c>
      <c r="G122" s="17">
        <v>31.037</v>
      </c>
      <c r="H122" s="12"/>
      <c r="I122" s="12">
        <v>1</v>
      </c>
      <c r="J122" s="12"/>
      <c r="K122" s="12">
        <f>ROUND(H122*J122, 2)</f>
        <v>0</v>
      </c>
      <c r="L122" s="16" t="s">
        <v>1</v>
      </c>
      <c r="M122" s="16" t="s">
        <v>1</v>
      </c>
      <c r="N122" s="12" t="str">
        <f>'ZBIORCZE ZESTAWIENIE KOSZTÓW'!B15</f>
        <v> </v>
      </c>
      <c r="O122" s="13" t="s">
        <v>130</v>
      </c>
    </row>
    <row r="123" ht="15" outlineLevel="2">
      <c r="A123" s="13" t="s">
        <v>552</v>
      </c>
      <c r="B123" s="10" t="s">
        <v>1</v>
      </c>
      <c r="C123" s="10" t="s">
        <v>1</v>
      </c>
      <c r="D123" s="13" t="s">
        <v>332</v>
      </c>
      <c r="E123" s="13" t="s">
        <v>131</v>
      </c>
      <c r="F123" s="13" t="s">
        <v>124</v>
      </c>
      <c r="G123" s="17">
        <v>55.423</v>
      </c>
      <c r="H123" s="12"/>
      <c r="I123" s="12">
        <v>1</v>
      </c>
      <c r="J123" s="12"/>
      <c r="K123" s="12">
        <f>ROUND(H123*J123, 2)</f>
        <v>0</v>
      </c>
      <c r="L123" s="16" t="s">
        <v>1</v>
      </c>
      <c r="M123" s="16" t="s">
        <v>1</v>
      </c>
      <c r="N123" s="12" t="str">
        <f>'ZBIORCZE ZESTAWIENIE KOSZTÓW'!B15</f>
        <v> </v>
      </c>
      <c r="O123" s="13" t="s">
        <v>125</v>
      </c>
    </row>
    <row r="124" ht="15" outlineLevel="2">
      <c r="A124" s="13" t="s">
        <v>553</v>
      </c>
      <c r="B124" s="10" t="s">
        <v>1</v>
      </c>
      <c r="C124" s="10" t="s">
        <v>1</v>
      </c>
      <c r="D124" s="13" t="s">
        <v>133</v>
      </c>
      <c r="E124" s="13" t="s">
        <v>134</v>
      </c>
      <c r="F124" s="13" t="s">
        <v>136</v>
      </c>
      <c r="G124" s="17">
        <v>1</v>
      </c>
      <c r="H124" s="12"/>
      <c r="I124" s="12">
        <v>1</v>
      </c>
      <c r="J124" s="12"/>
      <c r="K124" s="12">
        <f>ROUND(H124*J124, 2)</f>
        <v>0</v>
      </c>
      <c r="L124" s="16" t="s">
        <v>1</v>
      </c>
      <c r="M124" s="16" t="s">
        <v>1</v>
      </c>
      <c r="N124" s="12" t="str">
        <f>'ZBIORCZE ZESTAWIENIE KOSZTÓW'!B15</f>
        <v> </v>
      </c>
      <c r="O124" s="13" t="s">
        <v>1</v>
      </c>
    </row>
    <row r="125" ht="15" outlineLevel="2">
      <c r="A125" s="20" t="s">
        <v>554</v>
      </c>
      <c r="B125" s="18" t="s">
        <v>1</v>
      </c>
      <c r="C125" s="18" t="s">
        <v>1</v>
      </c>
      <c r="D125" s="18" t="s">
        <v>1</v>
      </c>
      <c r="E125" s="18" t="s">
        <v>1</v>
      </c>
      <c r="F125" s="18" t="s">
        <v>1</v>
      </c>
      <c r="G125" s="18" t="s">
        <v>1</v>
      </c>
      <c r="H125" s="18" t="s">
        <v>1</v>
      </c>
      <c r="I125" s="18" t="s">
        <v>1</v>
      </c>
      <c r="J125" s="18" t="s">
        <v>1</v>
      </c>
      <c r="K125" s="12">
        <f>SUM(K104:K124)</f>
        <v>0</v>
      </c>
      <c r="L125" s="16" t="s">
        <v>1</v>
      </c>
      <c r="M125" s="16" t="s">
        <v>1</v>
      </c>
      <c r="N125" s="16" t="s">
        <v>1</v>
      </c>
      <c r="O125" s="19" t="s">
        <v>1</v>
      </c>
    </row>
    <row r="126" ht="15" outlineLevel="1">
      <c r="A126" s="13" t="s">
        <v>555</v>
      </c>
      <c r="B126" s="10" t="s">
        <v>1</v>
      </c>
      <c r="C126" s="10" t="s">
        <v>1</v>
      </c>
      <c r="D126" s="13" t="s">
        <v>103</v>
      </c>
      <c r="E126" s="13" t="s">
        <v>82</v>
      </c>
      <c r="F126" s="10" t="s">
        <v>1</v>
      </c>
      <c r="G126" s="10" t="s">
        <v>1</v>
      </c>
      <c r="H126" s="10" t="s">
        <v>1</v>
      </c>
      <c r="I126" s="10" t="s">
        <v>1</v>
      </c>
      <c r="J126" s="10" t="s">
        <v>1</v>
      </c>
      <c r="K126" s="10" t="s">
        <v>1</v>
      </c>
      <c r="L126" s="10" t="s">
        <v>1</v>
      </c>
      <c r="M126" s="10" t="s">
        <v>1</v>
      </c>
      <c r="N126" s="12" t="str">
        <f>'ZBIORCZE ZESTAWIENIE KOSZTÓW'!B15</f>
        <v> </v>
      </c>
      <c r="O126" s="13" t="s">
        <v>1</v>
      </c>
    </row>
    <row r="127" ht="15" outlineLevel="2">
      <c r="A127" s="13" t="s">
        <v>557</v>
      </c>
      <c r="B127" s="10" t="s">
        <v>1</v>
      </c>
      <c r="C127" s="10" t="s">
        <v>1</v>
      </c>
      <c r="D127" s="13" t="s">
        <v>558</v>
      </c>
      <c r="E127" s="13" t="s">
        <v>556</v>
      </c>
      <c r="F127" s="13" t="s">
        <v>107</v>
      </c>
      <c r="G127" s="17">
        <v>3100</v>
      </c>
      <c r="H127" s="12"/>
      <c r="I127" s="12">
        <v>1</v>
      </c>
      <c r="J127" s="12"/>
      <c r="K127" s="12">
        <f>ROUND(H127*J127, 2)</f>
        <v>0</v>
      </c>
      <c r="L127" s="16" t="s">
        <v>1</v>
      </c>
      <c r="M127" s="16" t="s">
        <v>1</v>
      </c>
      <c r="N127" s="12" t="str">
        <f>'ZBIORCZE ZESTAWIENIE KOSZTÓW'!B15</f>
        <v> </v>
      </c>
      <c r="O127" s="13" t="s">
        <v>559</v>
      </c>
    </row>
    <row r="128" ht="15" outlineLevel="2">
      <c r="A128" s="13" t="s">
        <v>561</v>
      </c>
      <c r="B128" s="10" t="s">
        <v>1</v>
      </c>
      <c r="C128" s="10" t="s">
        <v>1</v>
      </c>
      <c r="D128" s="13" t="s">
        <v>284</v>
      </c>
      <c r="E128" s="13" t="s">
        <v>560</v>
      </c>
      <c r="F128" s="13" t="s">
        <v>562</v>
      </c>
      <c r="G128" s="17">
        <v>6000</v>
      </c>
      <c r="H128" s="12"/>
      <c r="I128" s="12">
        <v>1</v>
      </c>
      <c r="J128" s="12"/>
      <c r="K128" s="12">
        <f>ROUND(H128*J128, 2)</f>
        <v>0</v>
      </c>
      <c r="L128" s="16" t="s">
        <v>1</v>
      </c>
      <c r="M128" s="16" t="s">
        <v>1</v>
      </c>
      <c r="N128" s="12" t="str">
        <f>'ZBIORCZE ZESTAWIENIE KOSZTÓW'!B15</f>
        <v> </v>
      </c>
      <c r="O128" s="13" t="s">
        <v>286</v>
      </c>
    </row>
    <row r="129" ht="15" outlineLevel="2">
      <c r="A129" s="20" t="s">
        <v>563</v>
      </c>
      <c r="B129" s="18" t="s">
        <v>1</v>
      </c>
      <c r="C129" s="18" t="s">
        <v>1</v>
      </c>
      <c r="D129" s="18" t="s">
        <v>1</v>
      </c>
      <c r="E129" s="18" t="s">
        <v>1</v>
      </c>
      <c r="F129" s="18" t="s">
        <v>1</v>
      </c>
      <c r="G129" s="18" t="s">
        <v>1</v>
      </c>
      <c r="H129" s="18" t="s">
        <v>1</v>
      </c>
      <c r="I129" s="18" t="s">
        <v>1</v>
      </c>
      <c r="J129" s="18" t="s">
        <v>1</v>
      </c>
      <c r="K129" s="12">
        <f>SUM(K127:K128)</f>
        <v>0</v>
      </c>
      <c r="L129" s="16" t="s">
        <v>1</v>
      </c>
      <c r="M129" s="16" t="s">
        <v>1</v>
      </c>
      <c r="N129" s="16" t="s">
        <v>1</v>
      </c>
      <c r="O129" s="19" t="s">
        <v>1</v>
      </c>
    </row>
    <row r="130" ht="15" outlineLevel="1">
      <c r="A130" s="20" t="s">
        <v>564</v>
      </c>
      <c r="B130" s="18" t="s">
        <v>1</v>
      </c>
      <c r="C130" s="18" t="s">
        <v>1</v>
      </c>
      <c r="D130" s="18" t="s">
        <v>1</v>
      </c>
      <c r="E130" s="18" t="s">
        <v>1</v>
      </c>
      <c r="F130" s="18" t="s">
        <v>1</v>
      </c>
      <c r="G130" s="18" t="s">
        <v>1</v>
      </c>
      <c r="H130" s="18" t="s">
        <v>1</v>
      </c>
      <c r="I130" s="18" t="s">
        <v>1</v>
      </c>
      <c r="J130" s="18" t="s">
        <v>1</v>
      </c>
      <c r="K130" s="21">
        <f>'2 TERMOMODERNIZACJA CZĘŚCI NISK'!K16+'2 TERMOMODERNIZACJA CZĘŚCI NISK'!K28+'2 TERMOMODERNIZACJA CZĘŚCI NISK'!K42+'2 TERMOMODERNIZACJA CZĘŚCI NISK'!K51+'2 TERMOMODERNIZACJA CZĘŚCI NISK'!K55+'2 TERMOMODERNIZACJA CZĘŚCI NISK'!K62+'2 TERMOMODERNIZACJA CZĘŚCI NISK'!K76+'2 TERMOMODERNIZACJA CZĘŚCI NISK'!K102+'2 TERMOMODERNIZACJA CZĘŚCI NISK'!K125+'2 TERMOMODERNIZACJA CZĘŚCI NISK'!K129</f>
        <v>0</v>
      </c>
      <c r="L130" s="16" t="s">
        <v>1</v>
      </c>
      <c r="M130" s="16" t="s">
        <v>1</v>
      </c>
      <c r="N130" s="16" t="s">
        <v>1</v>
      </c>
      <c r="O130" s="19" t="s">
        <v>1</v>
      </c>
    </row>
  </sheetData>
  <mergeCells>
    <mergeCell ref="A1:O1"/>
    <mergeCell ref="A2:B2"/>
    <mergeCell ref="C2:O2"/>
    <mergeCell ref="A3:B3"/>
    <mergeCell ref="C3:O3"/>
    <mergeCell ref="A16:J16"/>
    <mergeCell ref="A28:J28"/>
    <mergeCell ref="A42:J42"/>
    <mergeCell ref="A51:J51"/>
    <mergeCell ref="A55:J55"/>
    <mergeCell ref="A62:J62"/>
    <mergeCell ref="A76:J76"/>
    <mergeCell ref="A102:J102"/>
    <mergeCell ref="A125:J125"/>
    <mergeCell ref="A129:J129"/>
    <mergeCell ref="A130:J130"/>
  </mergeCells>
  <pageMargins left="0.7" right="0.7" top="0.75" bottom="0.75" header="0.3" footer="0.3"/>
  <pageSetup paperSize="9"/>
</worksheet>
</file>

<file path=xl/worksheets/sheet5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O31"/>
  <cols>
    <col min="1" max="1" width="11" customWidth="1"/>
    <col min="2" max="3" width="11" hidden="1" customWidth="1" outlineLevel="1" collapsed="1"/>
    <col min="4" max="4" width="11" customWidth="1" outlineLevel="1" collapsed="1"/>
    <col min="5" max="5" width="45" customWidth="1"/>
    <col min="6" max="11" width="14" customWidth="1"/>
    <col min="12" max="13" width="14" customWidth="1" outlineLevel="1" collapsed="1"/>
    <col min="14" max="14" width="9" customWidth="1" outlineLevel="1" collapsed="1"/>
    <col min="15" max="15" width="42" customWidth="1"/>
  </cols>
  <sheetData>
    <row r="1" ht="15">
      <c r="A1" s="6" t="s">
        <v>85</v>
      </c>
      <c r="B1" s="6" t="s">
        <v>1</v>
      </c>
      <c r="C1" s="6" t="s">
        <v>1</v>
      </c>
      <c r="D1" s="6" t="s">
        <v>1</v>
      </c>
      <c r="E1" s="6" t="s">
        <v>1</v>
      </c>
      <c r="F1" s="6" t="s">
        <v>1</v>
      </c>
      <c r="G1" s="6" t="s">
        <v>1</v>
      </c>
      <c r="H1" s="6" t="s">
        <v>1</v>
      </c>
      <c r="I1" s="6" t="s">
        <v>1</v>
      </c>
      <c r="J1" s="6" t="s">
        <v>1</v>
      </c>
      <c r="K1" s="6" t="s">
        <v>1</v>
      </c>
      <c r="L1" s="6" t="s">
        <v>1</v>
      </c>
      <c r="M1" s="6" t="s">
        <v>1</v>
      </c>
      <c r="N1" s="6" t="s">
        <v>1</v>
      </c>
      <c r="O1" s="6" t="s">
        <v>1</v>
      </c>
    </row>
    <row r="2" ht="15">
      <c r="A2" s="7" t="s">
        <v>13</v>
      </c>
      <c r="B2" s="7" t="s">
        <v>1</v>
      </c>
      <c r="C2" s="7" t="s">
        <v>1</v>
      </c>
      <c r="D2" s="7" t="s">
        <v>1</v>
      </c>
      <c r="E2" s="7" t="s">
        <v>1</v>
      </c>
      <c r="F2" s="7" t="s">
        <v>1</v>
      </c>
      <c r="G2" s="7" t="s">
        <v>1</v>
      </c>
      <c r="H2" s="7" t="s">
        <v>1</v>
      </c>
      <c r="I2" s="7" t="s">
        <v>1</v>
      </c>
      <c r="J2" s="7" t="s">
        <v>1</v>
      </c>
      <c r="K2" s="7" t="s">
        <v>1</v>
      </c>
      <c r="L2" s="7" t="s">
        <v>1</v>
      </c>
      <c r="M2" s="7" t="s">
        <v>1</v>
      </c>
      <c r="N2" s="7" t="s">
        <v>1</v>
      </c>
      <c r="O2" s="7" t="s">
        <v>1</v>
      </c>
    </row>
    <row r="3" ht="15">
      <c r="A3" s="7" t="s">
        <v>14</v>
      </c>
      <c r="B3" s="7" t="s">
        <v>1</v>
      </c>
      <c r="C3" s="7" t="s">
        <v>10</v>
      </c>
      <c r="D3" s="7" t="s">
        <v>1</v>
      </c>
      <c r="E3" s="7" t="s">
        <v>1</v>
      </c>
      <c r="F3" s="7" t="s">
        <v>1</v>
      </c>
      <c r="G3" s="7" t="s">
        <v>1</v>
      </c>
      <c r="H3" s="7" t="s">
        <v>1</v>
      </c>
      <c r="I3" s="7" t="s">
        <v>1</v>
      </c>
      <c r="J3" s="7" t="s">
        <v>1</v>
      </c>
      <c r="K3" s="7" t="s">
        <v>1</v>
      </c>
      <c r="L3" s="7" t="s">
        <v>1</v>
      </c>
      <c r="M3" s="7" t="s">
        <v>1</v>
      </c>
      <c r="N3" s="7" t="s">
        <v>1</v>
      </c>
      <c r="O3" s="7" t="s">
        <v>1</v>
      </c>
    </row>
    <row r="5" ht="15">
      <c r="A5" s="1" t="s">
        <v>15</v>
      </c>
      <c r="B5" s="1" t="s">
        <v>90</v>
      </c>
      <c r="C5" s="1" t="s">
        <v>91</v>
      </c>
      <c r="D5" s="1" t="s">
        <v>92</v>
      </c>
      <c r="E5" s="1" t="s">
        <v>93</v>
      </c>
      <c r="F5" s="1" t="s">
        <v>24</v>
      </c>
      <c r="G5" s="1" t="s">
        <v>94</v>
      </c>
      <c r="H5" s="1" t="s">
        <v>95</v>
      </c>
      <c r="I5" s="1" t="s">
        <v>96</v>
      </c>
      <c r="J5" s="1" t="s">
        <v>97</v>
      </c>
      <c r="K5" s="1" t="s">
        <v>19</v>
      </c>
      <c r="L5" s="1" t="s">
        <v>98</v>
      </c>
      <c r="M5" s="1" t="s">
        <v>99</v>
      </c>
      <c r="N5" s="1" t="s">
        <v>16</v>
      </c>
      <c r="O5" s="1" t="s">
        <v>100</v>
      </c>
    </row>
    <row r="6" ht="15">
      <c r="A6" s="1" t="s">
        <v>26</v>
      </c>
      <c r="B6" s="1" t="s">
        <v>27</v>
      </c>
      <c r="C6" s="1" t="s">
        <v>28</v>
      </c>
      <c r="D6" s="1" t="s">
        <v>29</v>
      </c>
      <c r="E6" s="1" t="s">
        <v>30</v>
      </c>
      <c r="F6" s="1" t="s">
        <v>31</v>
      </c>
      <c r="G6" s="1" t="s">
        <v>32</v>
      </c>
      <c r="H6" s="1" t="s">
        <v>33</v>
      </c>
      <c r="I6" s="1" t="s">
        <v>34</v>
      </c>
      <c r="J6" s="1" t="s">
        <v>35</v>
      </c>
      <c r="K6" s="1" t="s">
        <v>36</v>
      </c>
      <c r="L6" s="1" t="s">
        <v>37</v>
      </c>
      <c r="M6" s="1" t="s">
        <v>62</v>
      </c>
      <c r="N6" s="1" t="s">
        <v>65</v>
      </c>
      <c r="O6" s="1" t="s">
        <v>68</v>
      </c>
    </row>
    <row r="7" ht="15">
      <c r="A7" s="11" t="s">
        <v>28</v>
      </c>
      <c r="B7" s="9" t="s">
        <v>1</v>
      </c>
      <c r="C7" s="9" t="s">
        <v>1</v>
      </c>
      <c r="D7" s="11" t="s">
        <v>101</v>
      </c>
      <c r="E7" s="11" t="s">
        <v>85</v>
      </c>
      <c r="F7" s="9" t="s">
        <v>1</v>
      </c>
      <c r="G7" s="9" t="s">
        <v>1</v>
      </c>
      <c r="H7" s="9" t="s">
        <v>1</v>
      </c>
      <c r="I7" s="9" t="s">
        <v>1</v>
      </c>
      <c r="J7" s="9" t="s">
        <v>1</v>
      </c>
      <c r="K7" s="9" t="s">
        <v>1</v>
      </c>
      <c r="L7" s="9" t="s">
        <v>1</v>
      </c>
      <c r="M7" s="9" t="s">
        <v>1</v>
      </c>
      <c r="N7" s="12" t="str">
        <f>'ZBIORCZE ZESTAWIENIE KOSZTÓW'!B26</f>
        <v> </v>
      </c>
      <c r="O7" s="13" t="s">
        <v>1</v>
      </c>
    </row>
    <row r="8" ht="15" outlineLevel="1">
      <c r="A8" s="13" t="s">
        <v>565</v>
      </c>
      <c r="B8" s="10" t="s">
        <v>1</v>
      </c>
      <c r="C8" s="10" t="s">
        <v>1</v>
      </c>
      <c r="D8" s="13" t="s">
        <v>103</v>
      </c>
      <c r="E8" s="13" t="s">
        <v>88</v>
      </c>
      <c r="F8" s="10" t="s">
        <v>1</v>
      </c>
      <c r="G8" s="10" t="s">
        <v>1</v>
      </c>
      <c r="H8" s="10" t="s">
        <v>1</v>
      </c>
      <c r="I8" s="10" t="s">
        <v>1</v>
      </c>
      <c r="J8" s="10" t="s">
        <v>1</v>
      </c>
      <c r="K8" s="10" t="s">
        <v>1</v>
      </c>
      <c r="L8" s="10" t="s">
        <v>1</v>
      </c>
      <c r="M8" s="10" t="s">
        <v>1</v>
      </c>
      <c r="N8" s="12" t="str">
        <f>'ZBIORCZE ZESTAWIENIE KOSZTÓW'!B26</f>
        <v> </v>
      </c>
      <c r="O8" s="13" t="s">
        <v>1</v>
      </c>
    </row>
    <row r="9" ht="15" outlineLevel="2">
      <c r="A9" s="13" t="s">
        <v>567</v>
      </c>
      <c r="B9" s="10" t="s">
        <v>1</v>
      </c>
      <c r="C9" s="10" t="s">
        <v>1</v>
      </c>
      <c r="D9" s="13" t="s">
        <v>332</v>
      </c>
      <c r="E9" s="13" t="s">
        <v>566</v>
      </c>
      <c r="F9" s="13" t="s">
        <v>245</v>
      </c>
      <c r="G9" s="17">
        <v>2</v>
      </c>
      <c r="H9" s="12"/>
      <c r="I9" s="12">
        <v>1</v>
      </c>
      <c r="J9" s="12"/>
      <c r="K9" s="12">
        <f>ROUND(H9*J9, 2)</f>
        <v>0</v>
      </c>
      <c r="L9" s="16" t="s">
        <v>1</v>
      </c>
      <c r="M9" s="16" t="s">
        <v>1</v>
      </c>
      <c r="N9" s="12" t="str">
        <f>'ZBIORCZE ZESTAWIENIE KOSZTÓW'!B26</f>
        <v> </v>
      </c>
      <c r="O9" s="13" t="s">
        <v>125</v>
      </c>
    </row>
    <row r="10" ht="15" outlineLevel="2">
      <c r="A10" s="13" t="s">
        <v>569</v>
      </c>
      <c r="B10" s="10" t="s">
        <v>1</v>
      </c>
      <c r="C10" s="10" t="s">
        <v>1</v>
      </c>
      <c r="D10" s="13" t="s">
        <v>570</v>
      </c>
      <c r="E10" s="13" t="s">
        <v>568</v>
      </c>
      <c r="F10" s="13" t="s">
        <v>180</v>
      </c>
      <c r="G10" s="17">
        <v>6</v>
      </c>
      <c r="H10" s="12"/>
      <c r="I10" s="12">
        <v>1</v>
      </c>
      <c r="J10" s="12"/>
      <c r="K10" s="12">
        <f>ROUND(H10*J10, 2)</f>
        <v>0</v>
      </c>
      <c r="L10" s="16" t="s">
        <v>1</v>
      </c>
      <c r="M10" s="16" t="s">
        <v>1</v>
      </c>
      <c r="N10" s="12" t="str">
        <f>'ZBIORCZE ZESTAWIENIE KOSZTÓW'!B26</f>
        <v> </v>
      </c>
      <c r="O10" s="13" t="s">
        <v>571</v>
      </c>
    </row>
    <row r="11" ht="15" outlineLevel="2">
      <c r="A11" s="13" t="s">
        <v>573</v>
      </c>
      <c r="B11" s="10" t="s">
        <v>1</v>
      </c>
      <c r="C11" s="10" t="s">
        <v>1</v>
      </c>
      <c r="D11" s="13" t="s">
        <v>574</v>
      </c>
      <c r="E11" s="13" t="s">
        <v>572</v>
      </c>
      <c r="F11" s="13" t="s">
        <v>185</v>
      </c>
      <c r="G11" s="17">
        <v>2</v>
      </c>
      <c r="H11" s="12"/>
      <c r="I11" s="12">
        <v>1</v>
      </c>
      <c r="J11" s="12"/>
      <c r="K11" s="12">
        <f>ROUND(H11*J11, 2)</f>
        <v>0</v>
      </c>
      <c r="L11" s="16" t="s">
        <v>1</v>
      </c>
      <c r="M11" s="16" t="s">
        <v>1</v>
      </c>
      <c r="N11" s="12" t="str">
        <f>'ZBIORCZE ZESTAWIENIE KOSZTÓW'!B26</f>
        <v> </v>
      </c>
      <c r="O11" s="13" t="s">
        <v>575</v>
      </c>
    </row>
    <row r="12" ht="15" outlineLevel="2">
      <c r="A12" s="13" t="s">
        <v>577</v>
      </c>
      <c r="B12" s="10" t="s">
        <v>1</v>
      </c>
      <c r="C12" s="10" t="s">
        <v>1</v>
      </c>
      <c r="D12" s="13" t="s">
        <v>332</v>
      </c>
      <c r="E12" s="13" t="s">
        <v>576</v>
      </c>
      <c r="F12" s="13" t="s">
        <v>245</v>
      </c>
      <c r="G12" s="17">
        <v>1</v>
      </c>
      <c r="H12" s="12"/>
      <c r="I12" s="12">
        <v>1</v>
      </c>
      <c r="J12" s="12"/>
      <c r="K12" s="12">
        <f>ROUND(H12*J12, 2)</f>
        <v>0</v>
      </c>
      <c r="L12" s="16" t="s">
        <v>1</v>
      </c>
      <c r="M12" s="16" t="s">
        <v>1</v>
      </c>
      <c r="N12" s="12" t="str">
        <f>'ZBIORCZE ZESTAWIENIE KOSZTÓW'!B26</f>
        <v> </v>
      </c>
      <c r="O12" s="13" t="s">
        <v>125</v>
      </c>
    </row>
    <row r="13" ht="15" outlineLevel="2">
      <c r="A13" s="13" t="s">
        <v>579</v>
      </c>
      <c r="B13" s="10" t="s">
        <v>1</v>
      </c>
      <c r="C13" s="10" t="s">
        <v>1</v>
      </c>
      <c r="D13" s="13" t="s">
        <v>332</v>
      </c>
      <c r="E13" s="13" t="s">
        <v>578</v>
      </c>
      <c r="F13" s="13" t="s">
        <v>245</v>
      </c>
      <c r="G13" s="17">
        <v>1</v>
      </c>
      <c r="H13" s="12"/>
      <c r="I13" s="12">
        <v>1</v>
      </c>
      <c r="J13" s="12"/>
      <c r="K13" s="12">
        <f>ROUND(H13*J13, 2)</f>
        <v>0</v>
      </c>
      <c r="L13" s="16" t="s">
        <v>1</v>
      </c>
      <c r="M13" s="16" t="s">
        <v>1</v>
      </c>
      <c r="N13" s="12" t="str">
        <f>'ZBIORCZE ZESTAWIENIE KOSZTÓW'!B26</f>
        <v> </v>
      </c>
      <c r="O13" s="13" t="s">
        <v>125</v>
      </c>
    </row>
    <row r="14" ht="15" outlineLevel="2">
      <c r="A14" s="13" t="s">
        <v>581</v>
      </c>
      <c r="B14" s="10" t="s">
        <v>1</v>
      </c>
      <c r="C14" s="10" t="s">
        <v>1</v>
      </c>
      <c r="D14" s="13" t="s">
        <v>332</v>
      </c>
      <c r="E14" s="13" t="s">
        <v>580</v>
      </c>
      <c r="F14" s="13" t="s">
        <v>245</v>
      </c>
      <c r="G14" s="17">
        <v>1</v>
      </c>
      <c r="H14" s="12"/>
      <c r="I14" s="12">
        <v>1</v>
      </c>
      <c r="J14" s="12"/>
      <c r="K14" s="12">
        <f>ROUND(H14*J14, 2)</f>
        <v>0</v>
      </c>
      <c r="L14" s="16" t="s">
        <v>1</v>
      </c>
      <c r="M14" s="16" t="s">
        <v>1</v>
      </c>
      <c r="N14" s="12" t="str">
        <f>'ZBIORCZE ZESTAWIENIE KOSZTÓW'!B26</f>
        <v> </v>
      </c>
      <c r="O14" s="13" t="s">
        <v>125</v>
      </c>
    </row>
    <row r="15" ht="15" outlineLevel="2">
      <c r="A15" s="13" t="s">
        <v>583</v>
      </c>
      <c r="B15" s="10" t="s">
        <v>1</v>
      </c>
      <c r="C15" s="10" t="s">
        <v>1</v>
      </c>
      <c r="D15" s="13" t="s">
        <v>584</v>
      </c>
      <c r="E15" s="13" t="s">
        <v>582</v>
      </c>
      <c r="F15" s="13" t="s">
        <v>180</v>
      </c>
      <c r="G15" s="17">
        <v>6</v>
      </c>
      <c r="H15" s="12"/>
      <c r="I15" s="12">
        <v>1</v>
      </c>
      <c r="J15" s="12"/>
      <c r="K15" s="12">
        <f>ROUND(H15*J15, 2)</f>
        <v>0</v>
      </c>
      <c r="L15" s="16" t="s">
        <v>1</v>
      </c>
      <c r="M15" s="16" t="s">
        <v>1</v>
      </c>
      <c r="N15" s="12" t="str">
        <f>'ZBIORCZE ZESTAWIENIE KOSZTÓW'!B26</f>
        <v> </v>
      </c>
      <c r="O15" s="13" t="s">
        <v>585</v>
      </c>
    </row>
    <row r="16" ht="15" outlineLevel="2">
      <c r="A16" s="13" t="s">
        <v>587</v>
      </c>
      <c r="B16" s="10" t="s">
        <v>1</v>
      </c>
      <c r="C16" s="10" t="s">
        <v>1</v>
      </c>
      <c r="D16" s="13" t="s">
        <v>588</v>
      </c>
      <c r="E16" s="13" t="s">
        <v>586</v>
      </c>
      <c r="F16" s="13" t="s">
        <v>107</v>
      </c>
      <c r="G16" s="17">
        <v>5.522</v>
      </c>
      <c r="H16" s="12"/>
      <c r="I16" s="12">
        <v>1</v>
      </c>
      <c r="J16" s="12"/>
      <c r="K16" s="12">
        <f>ROUND(H16*J16, 2)</f>
        <v>0</v>
      </c>
      <c r="L16" s="16" t="s">
        <v>1</v>
      </c>
      <c r="M16" s="16" t="s">
        <v>1</v>
      </c>
      <c r="N16" s="12" t="str">
        <f>'ZBIORCZE ZESTAWIENIE KOSZTÓW'!B26</f>
        <v> </v>
      </c>
      <c r="O16" s="13" t="s">
        <v>589</v>
      </c>
    </row>
    <row r="17" ht="15" outlineLevel="2">
      <c r="A17" s="13" t="s">
        <v>591</v>
      </c>
      <c r="B17" s="10" t="s">
        <v>1</v>
      </c>
      <c r="C17" s="10" t="s">
        <v>1</v>
      </c>
      <c r="D17" s="13" t="s">
        <v>592</v>
      </c>
      <c r="E17" s="13" t="s">
        <v>590</v>
      </c>
      <c r="F17" s="13" t="s">
        <v>593</v>
      </c>
      <c r="G17" s="17">
        <v>4</v>
      </c>
      <c r="H17" s="12"/>
      <c r="I17" s="12">
        <v>1</v>
      </c>
      <c r="J17" s="12"/>
      <c r="K17" s="12">
        <f>ROUND(H17*J17, 2)</f>
        <v>0</v>
      </c>
      <c r="L17" s="16" t="s">
        <v>1</v>
      </c>
      <c r="M17" s="16" t="s">
        <v>1</v>
      </c>
      <c r="N17" s="12" t="str">
        <f>'ZBIORCZE ZESTAWIENIE KOSZTÓW'!B26</f>
        <v> </v>
      </c>
      <c r="O17" s="13" t="s">
        <v>594</v>
      </c>
    </row>
    <row r="18" ht="15" outlineLevel="2">
      <c r="A18" s="13" t="s">
        <v>595</v>
      </c>
      <c r="B18" s="10" t="s">
        <v>1</v>
      </c>
      <c r="C18" s="10" t="s">
        <v>1</v>
      </c>
      <c r="D18" s="13" t="s">
        <v>592</v>
      </c>
      <c r="E18" s="13" t="s">
        <v>590</v>
      </c>
      <c r="F18" s="13" t="s">
        <v>185</v>
      </c>
      <c r="G18" s="17">
        <v>1.5</v>
      </c>
      <c r="H18" s="12"/>
      <c r="I18" s="12">
        <v>1</v>
      </c>
      <c r="J18" s="12"/>
      <c r="K18" s="12">
        <f>ROUND(H18*J18, 2)</f>
        <v>0</v>
      </c>
      <c r="L18" s="16" t="s">
        <v>1</v>
      </c>
      <c r="M18" s="16" t="s">
        <v>1</v>
      </c>
      <c r="N18" s="12" t="str">
        <f>'ZBIORCZE ZESTAWIENIE KOSZTÓW'!B26</f>
        <v> </v>
      </c>
      <c r="O18" s="13" t="s">
        <v>596</v>
      </c>
    </row>
    <row r="19" ht="15" outlineLevel="2">
      <c r="A19" s="13" t="s">
        <v>598</v>
      </c>
      <c r="B19" s="10" t="s">
        <v>1</v>
      </c>
      <c r="C19" s="10" t="s">
        <v>1</v>
      </c>
      <c r="D19" s="13" t="s">
        <v>599</v>
      </c>
      <c r="E19" s="13" t="s">
        <v>597</v>
      </c>
      <c r="F19" s="13" t="s">
        <v>368</v>
      </c>
      <c r="G19" s="17">
        <v>4</v>
      </c>
      <c r="H19" s="12"/>
      <c r="I19" s="12">
        <v>1</v>
      </c>
      <c r="J19" s="12"/>
      <c r="K19" s="12">
        <f>ROUND(H19*J19, 2)</f>
        <v>0</v>
      </c>
      <c r="L19" s="16" t="s">
        <v>1</v>
      </c>
      <c r="M19" s="16" t="s">
        <v>1</v>
      </c>
      <c r="N19" s="12" t="str">
        <f>'ZBIORCZE ZESTAWIENIE KOSZTÓW'!B26</f>
        <v> </v>
      </c>
      <c r="O19" s="13" t="s">
        <v>600</v>
      </c>
    </row>
    <row r="20" ht="15" outlineLevel="2">
      <c r="A20" s="13" t="s">
        <v>602</v>
      </c>
      <c r="B20" s="10" t="s">
        <v>1</v>
      </c>
      <c r="C20" s="10" t="s">
        <v>1</v>
      </c>
      <c r="D20" s="13" t="s">
        <v>603</v>
      </c>
      <c r="E20" s="13" t="s">
        <v>601</v>
      </c>
      <c r="F20" s="13" t="s">
        <v>180</v>
      </c>
      <c r="G20" s="17">
        <v>4</v>
      </c>
      <c r="H20" s="12"/>
      <c r="I20" s="12">
        <v>1</v>
      </c>
      <c r="J20" s="12"/>
      <c r="K20" s="12">
        <f>ROUND(H20*J20, 2)</f>
        <v>0</v>
      </c>
      <c r="L20" s="16" t="s">
        <v>1</v>
      </c>
      <c r="M20" s="16" t="s">
        <v>1</v>
      </c>
      <c r="N20" s="12" t="str">
        <f>'ZBIORCZE ZESTAWIENIE KOSZTÓW'!B26</f>
        <v> </v>
      </c>
      <c r="O20" s="13" t="s">
        <v>604</v>
      </c>
    </row>
    <row r="21" ht="15" outlineLevel="2">
      <c r="A21" s="13" t="s">
        <v>606</v>
      </c>
      <c r="B21" s="10" t="s">
        <v>1</v>
      </c>
      <c r="C21" s="10" t="s">
        <v>1</v>
      </c>
      <c r="D21" s="13" t="s">
        <v>607</v>
      </c>
      <c r="E21" s="13" t="s">
        <v>605</v>
      </c>
      <c r="F21" s="13" t="s">
        <v>180</v>
      </c>
      <c r="G21" s="17">
        <v>4</v>
      </c>
      <c r="H21" s="12"/>
      <c r="I21" s="12">
        <v>1</v>
      </c>
      <c r="J21" s="12"/>
      <c r="K21" s="12">
        <f>ROUND(H21*J21, 2)</f>
        <v>0</v>
      </c>
      <c r="L21" s="16" t="s">
        <v>1</v>
      </c>
      <c r="M21" s="16" t="s">
        <v>1</v>
      </c>
      <c r="N21" s="12" t="str">
        <f>'ZBIORCZE ZESTAWIENIE KOSZTÓW'!B26</f>
        <v> </v>
      </c>
      <c r="O21" s="13" t="s">
        <v>608</v>
      </c>
    </row>
    <row r="22" ht="15" outlineLevel="2">
      <c r="A22" s="13" t="s">
        <v>610</v>
      </c>
      <c r="B22" s="10" t="s">
        <v>1</v>
      </c>
      <c r="C22" s="10" t="s">
        <v>1</v>
      </c>
      <c r="D22" s="13" t="s">
        <v>611</v>
      </c>
      <c r="E22" s="13" t="s">
        <v>609</v>
      </c>
      <c r="F22" s="13" t="s">
        <v>180</v>
      </c>
      <c r="G22" s="17">
        <v>4</v>
      </c>
      <c r="H22" s="12"/>
      <c r="I22" s="12">
        <v>1</v>
      </c>
      <c r="J22" s="12"/>
      <c r="K22" s="12">
        <f>ROUND(H22*J22, 2)</f>
        <v>0</v>
      </c>
      <c r="L22" s="16" t="s">
        <v>1</v>
      </c>
      <c r="M22" s="16" t="s">
        <v>1</v>
      </c>
      <c r="N22" s="12" t="str">
        <f>'ZBIORCZE ZESTAWIENIE KOSZTÓW'!B26</f>
        <v> </v>
      </c>
      <c r="O22" s="13" t="s">
        <v>612</v>
      </c>
    </row>
    <row r="23" ht="15" outlineLevel="2">
      <c r="A23" s="13" t="s">
        <v>614</v>
      </c>
      <c r="B23" s="10" t="s">
        <v>1</v>
      </c>
      <c r="C23" s="10" t="s">
        <v>1</v>
      </c>
      <c r="D23" s="13" t="s">
        <v>615</v>
      </c>
      <c r="E23" s="13" t="s">
        <v>613</v>
      </c>
      <c r="F23" s="13" t="s">
        <v>368</v>
      </c>
      <c r="G23" s="17">
        <v>1</v>
      </c>
      <c r="H23" s="12"/>
      <c r="I23" s="12">
        <v>1</v>
      </c>
      <c r="J23" s="12"/>
      <c r="K23" s="12">
        <f>ROUND(H23*J23, 2)</f>
        <v>0</v>
      </c>
      <c r="L23" s="16" t="s">
        <v>1</v>
      </c>
      <c r="M23" s="16" t="s">
        <v>1</v>
      </c>
      <c r="N23" s="12" t="str">
        <f>'ZBIORCZE ZESTAWIENIE KOSZTÓW'!B26</f>
        <v> </v>
      </c>
      <c r="O23" s="13" t="s">
        <v>616</v>
      </c>
    </row>
    <row r="24" ht="15" outlineLevel="2">
      <c r="A24" s="13" t="s">
        <v>618</v>
      </c>
      <c r="B24" s="10" t="s">
        <v>1</v>
      </c>
      <c r="C24" s="10" t="s">
        <v>1</v>
      </c>
      <c r="D24" s="13" t="s">
        <v>619</v>
      </c>
      <c r="E24" s="13" t="s">
        <v>617</v>
      </c>
      <c r="F24" s="13" t="s">
        <v>185</v>
      </c>
      <c r="G24" s="17">
        <v>6</v>
      </c>
      <c r="H24" s="12"/>
      <c r="I24" s="12">
        <v>1</v>
      </c>
      <c r="J24" s="12"/>
      <c r="K24" s="12">
        <f>ROUND(H24*J24, 2)</f>
        <v>0</v>
      </c>
      <c r="L24" s="16" t="s">
        <v>1</v>
      </c>
      <c r="M24" s="16" t="s">
        <v>1</v>
      </c>
      <c r="N24" s="12" t="str">
        <f>'ZBIORCZE ZESTAWIENIE KOSZTÓW'!B26</f>
        <v> </v>
      </c>
      <c r="O24" s="13" t="s">
        <v>620</v>
      </c>
    </row>
    <row r="25" ht="15" outlineLevel="2">
      <c r="A25" s="13" t="s">
        <v>622</v>
      </c>
      <c r="B25" s="10" t="s">
        <v>1</v>
      </c>
      <c r="C25" s="10" t="s">
        <v>1</v>
      </c>
      <c r="D25" s="13" t="s">
        <v>623</v>
      </c>
      <c r="E25" s="13" t="s">
        <v>621</v>
      </c>
      <c r="F25" s="13" t="s">
        <v>185</v>
      </c>
      <c r="G25" s="17">
        <v>6</v>
      </c>
      <c r="H25" s="12"/>
      <c r="I25" s="12">
        <v>1</v>
      </c>
      <c r="J25" s="12"/>
      <c r="K25" s="12">
        <f>ROUND(H25*J25, 2)</f>
        <v>0</v>
      </c>
      <c r="L25" s="16" t="s">
        <v>1</v>
      </c>
      <c r="M25" s="16" t="s">
        <v>1</v>
      </c>
      <c r="N25" s="12" t="str">
        <f>'ZBIORCZE ZESTAWIENIE KOSZTÓW'!B26</f>
        <v> </v>
      </c>
      <c r="O25" s="13" t="s">
        <v>624</v>
      </c>
    </row>
    <row r="26" ht="15" outlineLevel="2">
      <c r="A26" s="13" t="s">
        <v>626</v>
      </c>
      <c r="B26" s="10" t="s">
        <v>1</v>
      </c>
      <c r="C26" s="10" t="s">
        <v>1</v>
      </c>
      <c r="D26" s="13" t="s">
        <v>627</v>
      </c>
      <c r="E26" s="13" t="s">
        <v>625</v>
      </c>
      <c r="F26" s="13" t="s">
        <v>185</v>
      </c>
      <c r="G26" s="17">
        <v>6</v>
      </c>
      <c r="H26" s="12"/>
      <c r="I26" s="12">
        <v>1</v>
      </c>
      <c r="J26" s="12"/>
      <c r="K26" s="12">
        <f>ROUND(H26*J26, 2)</f>
        <v>0</v>
      </c>
      <c r="L26" s="16" t="s">
        <v>1</v>
      </c>
      <c r="M26" s="16" t="s">
        <v>1</v>
      </c>
      <c r="N26" s="12" t="str">
        <f>'ZBIORCZE ZESTAWIENIE KOSZTÓW'!B26</f>
        <v> </v>
      </c>
      <c r="O26" s="13" t="s">
        <v>628</v>
      </c>
    </row>
    <row r="27" ht="15" outlineLevel="2">
      <c r="A27" s="13" t="s">
        <v>630</v>
      </c>
      <c r="B27" s="10" t="s">
        <v>1</v>
      </c>
      <c r="C27" s="10" t="s">
        <v>1</v>
      </c>
      <c r="D27" s="13" t="s">
        <v>631</v>
      </c>
      <c r="E27" s="13" t="s">
        <v>629</v>
      </c>
      <c r="F27" s="13" t="s">
        <v>107</v>
      </c>
      <c r="G27" s="17">
        <v>5.634</v>
      </c>
      <c r="H27" s="12"/>
      <c r="I27" s="12">
        <v>1</v>
      </c>
      <c r="J27" s="12"/>
      <c r="K27" s="12">
        <f>ROUND(H27*J27, 2)</f>
        <v>0</v>
      </c>
      <c r="L27" s="16" t="s">
        <v>1</v>
      </c>
      <c r="M27" s="16" t="s">
        <v>1</v>
      </c>
      <c r="N27" s="12" t="str">
        <f>'ZBIORCZE ZESTAWIENIE KOSZTÓW'!B26</f>
        <v> </v>
      </c>
      <c r="O27" s="13" t="s">
        <v>632</v>
      </c>
    </row>
    <row r="28" ht="15" outlineLevel="2">
      <c r="A28" s="13" t="s">
        <v>634</v>
      </c>
      <c r="B28" s="10" t="s">
        <v>1</v>
      </c>
      <c r="C28" s="10" t="s">
        <v>1</v>
      </c>
      <c r="D28" s="13" t="s">
        <v>635</v>
      </c>
      <c r="E28" s="13" t="s">
        <v>633</v>
      </c>
      <c r="F28" s="13" t="s">
        <v>107</v>
      </c>
      <c r="G28" s="17">
        <v>5.634</v>
      </c>
      <c r="H28" s="12"/>
      <c r="I28" s="12">
        <v>1</v>
      </c>
      <c r="J28" s="12"/>
      <c r="K28" s="12">
        <f>ROUND(H28*J28, 2)</f>
        <v>0</v>
      </c>
      <c r="L28" s="16" t="s">
        <v>1</v>
      </c>
      <c r="M28" s="16" t="s">
        <v>1</v>
      </c>
      <c r="N28" s="12" t="str">
        <f>'ZBIORCZE ZESTAWIENIE KOSZTÓW'!B26</f>
        <v> </v>
      </c>
      <c r="O28" s="13" t="s">
        <v>636</v>
      </c>
    </row>
    <row r="29" ht="15" outlineLevel="2">
      <c r="A29" s="13" t="s">
        <v>638</v>
      </c>
      <c r="B29" s="10" t="s">
        <v>1</v>
      </c>
      <c r="C29" s="10" t="s">
        <v>1</v>
      </c>
      <c r="D29" s="13" t="s">
        <v>332</v>
      </c>
      <c r="E29" s="13" t="s">
        <v>637</v>
      </c>
      <c r="F29" s="13" t="s">
        <v>368</v>
      </c>
      <c r="G29" s="17">
        <v>1</v>
      </c>
      <c r="H29" s="12"/>
      <c r="I29" s="12">
        <v>1</v>
      </c>
      <c r="J29" s="12"/>
      <c r="K29" s="12">
        <f>ROUND(H29*J29, 2)</f>
        <v>0</v>
      </c>
      <c r="L29" s="16" t="s">
        <v>1</v>
      </c>
      <c r="M29" s="16" t="s">
        <v>1</v>
      </c>
      <c r="N29" s="12" t="str">
        <f>'ZBIORCZE ZESTAWIENIE KOSZTÓW'!B26</f>
        <v> </v>
      </c>
      <c r="O29" s="13" t="s">
        <v>125</v>
      </c>
    </row>
    <row r="30" ht="15" outlineLevel="2">
      <c r="A30" s="20" t="s">
        <v>639</v>
      </c>
      <c r="B30" s="18" t="s">
        <v>1</v>
      </c>
      <c r="C30" s="18" t="s">
        <v>1</v>
      </c>
      <c r="D30" s="18" t="s">
        <v>1</v>
      </c>
      <c r="E30" s="18" t="s">
        <v>1</v>
      </c>
      <c r="F30" s="18" t="s">
        <v>1</v>
      </c>
      <c r="G30" s="18" t="s">
        <v>1</v>
      </c>
      <c r="H30" s="18" t="s">
        <v>1</v>
      </c>
      <c r="I30" s="18" t="s">
        <v>1</v>
      </c>
      <c r="J30" s="18" t="s">
        <v>1</v>
      </c>
      <c r="K30" s="12">
        <f>SUM(K9:K29)</f>
        <v>0</v>
      </c>
      <c r="L30" s="16" t="s">
        <v>1</v>
      </c>
      <c r="M30" s="16" t="s">
        <v>1</v>
      </c>
      <c r="N30" s="16" t="s">
        <v>1</v>
      </c>
      <c r="O30" s="19" t="s">
        <v>1</v>
      </c>
    </row>
    <row r="31" ht="15" outlineLevel="1">
      <c r="A31" s="20" t="s">
        <v>640</v>
      </c>
      <c r="B31" s="18" t="s">
        <v>1</v>
      </c>
      <c r="C31" s="18" t="s">
        <v>1</v>
      </c>
      <c r="D31" s="18" t="s">
        <v>1</v>
      </c>
      <c r="E31" s="18" t="s">
        <v>1</v>
      </c>
      <c r="F31" s="18" t="s">
        <v>1</v>
      </c>
      <c r="G31" s="18" t="s">
        <v>1</v>
      </c>
      <c r="H31" s="18" t="s">
        <v>1</v>
      </c>
      <c r="I31" s="18" t="s">
        <v>1</v>
      </c>
      <c r="J31" s="18" t="s">
        <v>1</v>
      </c>
      <c r="K31" s="21">
        <f>'3 ROBOTY INSTALACYJNE'!K30</f>
        <v>0</v>
      </c>
      <c r="L31" s="16" t="s">
        <v>1</v>
      </c>
      <c r="M31" s="16" t="s">
        <v>1</v>
      </c>
      <c r="N31" s="16" t="s">
        <v>1</v>
      </c>
      <c r="O31" s="19" t="s">
        <v>1</v>
      </c>
    </row>
  </sheetData>
  <mergeCells>
    <mergeCell ref="A1:O1"/>
    <mergeCell ref="A2:B2"/>
    <mergeCell ref="C2:O2"/>
    <mergeCell ref="A3:B3"/>
    <mergeCell ref="C3:O3"/>
    <mergeCell ref="A30:J30"/>
    <mergeCell ref="A31:J31"/>
  </mergeCells>
  <pageMargins left="0.7" right="0.7" top="0.75" bottom="0.75" header="0.3" footer="0.3"/>
  <pageSetup paperSize="9"/>
</worksheet>
</file>

<file path=docProps/app.xml><?xml version="1.0" encoding="utf-8"?>
<Properties xmlns="http://schemas.openxmlformats.org/officeDocument/2006/extended-properties" xmlns:vt="http://schemas.openxmlformats.org/officeDocument/2006/docPropsVTypes">
  <HeadingPairs>
    <vt:vector baseType="variant" size="2">
      <vt:variant>
        <vt:lpstr>Worksheets</vt:lpstr>
      </vt:variant>
      <vt:variant>
        <vt:i4>5</vt:i4>
      </vt:variant>
    </vt:vector>
  </HeadingPairs>
  <TitlesOfParts>
    <vt:vector baseType="lpstr" size="5">
      <vt:lpstr>KARTA TYTUŁOWA</vt:lpstr>
      <vt:lpstr>ZBIORCZE ZESTAWIENIE KOSZTÓW</vt:lpstr>
      <vt:lpstr>1 TERMOMODERNIZACJA CZĘŚCI WYSO</vt:lpstr>
      <vt:lpstr>2 TERMOMODERNIZACJA CZĘŚCI NISK</vt:lpstr>
      <vt:lpstr>3 ROBOTY INSTALACYJNE</vt:lpstr>
    </vt:vector>
  </TitlesOfParts>
  <Application>Microsoft Excel</Application>
  <AppVersion>12.000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2019-01-16T15:22:07Z</dcterms:created>
  <dcterms:modified xsi:type="dcterms:W3CDTF">2019-01-16T14:22:07Z</dcterms:modified>
</cp:coreProperties>
</file>