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firstSheet="3" activeTab="1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Dokumenty" sheetId="14" r:id="rId14"/>
    <sheet name="Arkusz cenowy" sheetId="15" r:id="rId15"/>
  </sheets>
  <definedNames>
    <definedName name="_xlnm.Print_Area" localSheetId="0">'Pakiet 1'!$A$1:$M$24</definedName>
    <definedName name="_xlnm.Print_Area" localSheetId="2">'Pakiet 3'!$A$1:$M$12</definedName>
    <definedName name="_xlnm.Print_Area" localSheetId="5">'Pakiet 6'!$A$1:$M$5</definedName>
  </definedNames>
  <calcPr fullCalcOnLoad="1"/>
</workbook>
</file>

<file path=xl/sharedStrings.xml><?xml version="1.0" encoding="utf-8"?>
<sst xmlns="http://schemas.openxmlformats.org/spreadsheetml/2006/main" count="436" uniqueCount="209">
  <si>
    <t>PAKIET NR 1  Preparaty do mycia, odkażania i pielęgnacji skóry, ran i błon śluzowych</t>
  </si>
  <si>
    <t>Lp.</t>
  </si>
  <si>
    <t>Opis</t>
  </si>
  <si>
    <t>Wielkość opakowania</t>
  </si>
  <si>
    <t>Producent, nazwa, nr katalogowy</t>
  </si>
  <si>
    <t>Ilość
B</t>
  </si>
  <si>
    <t>Ilość
K</t>
  </si>
  <si>
    <t>Ilość
P</t>
  </si>
  <si>
    <t>Suma
ilości</t>
  </si>
  <si>
    <t>Cena jednostkowa netto</t>
  </si>
  <si>
    <t>Vat</t>
  </si>
  <si>
    <t>Cena jednostkowa brutto</t>
  </si>
  <si>
    <t>Wartość netto</t>
  </si>
  <si>
    <t>Wartość brutto</t>
  </si>
  <si>
    <t>Preparat bezbarwny do dezynfekcji ran i błon śluzowych. Zawierający dichlorowodorek octenidyny i fenoksyetanol. Gotowy do użycia. Bez zawartości jodu, poliheksanidyny i chlorheksydyny. Spektrum działania: B (w tym MRSA), F, V (HIV, HBV, Herpes Simplex). Możliwość użycia przy cewnikowaniu. Spryskiwacz wielokrotnego użycia (25 % zamówienia) w cenie. Produkt leczniczy.</t>
  </si>
  <si>
    <t>1L</t>
  </si>
  <si>
    <t>250 ml z atomizerem</t>
  </si>
  <si>
    <t>Preparat - krem, przeznaczony do pielęgnacji skóry rąk, nawilżający i natłuszczający skórę. Bez zawartości barwników. Zawierający alantoine. Preparat typu olej w wodzie. Dermatologicznie przebadany. Kosmetyk.</t>
  </si>
  <si>
    <t>500 ml.</t>
  </si>
  <si>
    <t>Balsam do regeneracji skóry rąk po higienicznej i chirurgicznej dezynfekcji zawierający parafinum liquidum i nie zawierający barwników,
emulsja typu olej w wodzie dzięki czemu nie pozostawia tłustej powłoki na skórze,wzbogacony oliwą z oliwek.Kosmetyk.</t>
  </si>
  <si>
    <t>500 ml z pompką dozującą</t>
  </si>
  <si>
    <t>Preparat do dekontaminacji ciała i włosów pacjentów przed zabiegiem operacyjnym i skolonizowanych MRSA. Preparat gotowy do użycia, bezbarwny.  Bez substancji zapachowych, mydła, alkoholu, poliheksanidyny i chlorheksydyny. Zawierający dichlorowodorek octenidyny. Trwałość preparatu po otwarciu opakowania min 3 miesiące. Kosmetyk.</t>
  </si>
  <si>
    <t>Preparat do dezynfekcji błony śluzowej jamy ustnej. Gotowy do użycia, bezbarwny. Zawierający dichlorowodorek octenidyny. Bez alkoholu i chlorheksydyny. Nie przebarwiający szkliwa zębów.  Trwałość preparatu po otwarciu opakowania min. 3 miesiące. Kosmetyk</t>
  </si>
  <si>
    <t>250 ml</t>
  </si>
  <si>
    <t xml:space="preserve">Alkoholowy płynny preparat przeznaczony do dezynfekcji higienicznej oraz chirurgicznej rąk. Zawierający w składzie jeden alkohol (etanol) oraz substancje pielęgnujące, w tym Panthenol oraz wit. E. Nie zawierający barwników, substancji zapachowych, chlorheksydyny, QAC. Higieniczna dezynfekcja rąk 30s., chirurgiczna do 1,5 min. Spektrum działania: B, Tbc (M.Terrae + M.Avium), F (Candida albicans, Aspergilius Niger), V (BVDV, Vaccinia, Rota, Noro, Adeno, Polio). Produkt biobójczy. </t>
  </si>
  <si>
    <t>1L dostosowane do dozowników SM1</t>
  </si>
  <si>
    <t>500ml dostosowane do dozowników SM2</t>
  </si>
  <si>
    <t>Alkoholowy płynny preparat przeznaczony do  higienicznej oraz chirurgicznej dezynfekcji rąk. Nie zawierający substancji barwiących i zapachowych, chlorheksydyny, QAC. Zawierający w swoim składzie substancje czynną - propanol oraz substancje pielęgnujące (D-pantenol i etyloheksylogliceryna). Posiadający właściwości bakteriobójcze, bójcze wobec grzybów drożdżopodobnych, prątków i wirusobójcze wobec HIV, HBV, HCV, Rota, Noro, Adeno i Vaccinia. Higieniczna dezynfekcja rąk 30s., chirurgiczna do 1,5 min. Gotowy do użycia. Produkt biobójczy</t>
  </si>
  <si>
    <t>Preparat w żelu do nawilżania i oczyszczania ran z pozostałości tkanek martwiczych, biofilmu. Gotowy do użycia. Zawierający dichlorowodorek octenidyny. Bez poliheksanidyny, alkoholu, środków konserwujących. Bezbarwny, bezwonny. Wykazujący  pełną zgodność chemiczną i farmaceutyczną z antyseptykiem z Poz. 1. Wyrób medyczny</t>
  </si>
  <si>
    <t>20 ml</t>
  </si>
  <si>
    <t>Preparat w płynie do oczyszczenia, dekontaminacji i nawilżania ran. Zawierający dichlorowodorek octenidyny. Bez poliheksanidyny, aktywnego tlenu, alkoholu, środków konserwujących. Bezbarwny. Bez substancji zapachowych. Usuwający skutecznie biofilm bakteryjny. Wykazujący pełną zgodność chemiczną i farmaceutyczną z antyseptykiem z Poz. 1. Wyrób medyczny.</t>
  </si>
  <si>
    <t>350 ml.</t>
  </si>
  <si>
    <t>Preparat do dezynfekcji skóry przed zakładaniem cewników centralnych i obwodowych. Zawierający dichlorowodorek octenidyny i izopropanol. Bez etanolu, chlorheksydyny i związków amoniowych. Bezbarwny.Produkt leczniczy</t>
  </si>
  <si>
    <t>250ml z atomizerem, opakowanie</t>
  </si>
  <si>
    <t>Żel przeznaczony do oczyszczania, nawilżania oraz eradykacji MRSA z przedsionka nosa. Gotowy do użycia, bezbarwny, bezwonny. Zawierający dichlorowodorek octenidyny. Bez chlorheksydyny i poliheksanidyny , opakowanie (5-6 ml).</t>
  </si>
  <si>
    <t>opakowanie 5-6 ml</t>
  </si>
  <si>
    <t>500 ml</t>
  </si>
  <si>
    <t>Preparat do chirurgicznego i higienicznego mycia rąk oraz ciała i włosów pacjenta. Gotowy do użycia. syntetyczny bez zawartości mydła, barwników i substancji zapachowych. Z dodatkiem alantoiny i alkoholu. pH ok. 5,0. Sprawdzony dermatologicznie. Możliwość zastosowania w profilaktyce oraz pomocniczo w leczeniu pieluszkowego zapalenia skóry w okolicy analno-genitalnej. Opakowanie a 500ml. Kosmetyk.</t>
  </si>
  <si>
    <t>opakowanie = 10 szt</t>
  </si>
  <si>
    <t>250 ml.z atomizerem</t>
  </si>
  <si>
    <t>RAZEM</t>
  </si>
  <si>
    <t>PAKIET NR 2 Preparaty do dezynfekcji powierzchni i sprzętu medycznego</t>
  </si>
  <si>
    <t>Producent, nazwa  nr katalogowy</t>
  </si>
  <si>
    <t>Preparat przeznaczony do mycia i dezynfekcji powierzchni wyrobów medycznych w obszarach wysokiego ryzyka, w tym w przypadku ognisk C. difficile.Dwukomponentowy preparat na bazie aktywnego tlenu do mycia i dezynfekcji,
preparat o pH około 6,z gwarantowaną stabilnością przechowywania,niewymagający dodatkowego wyposażenia dozującego,działa bakteriiobójczo, drożdżakobójczo, prątkobójczo, wirusobójczo wobec poliowirusa, adenowirusa i norowirusa oraz sporobójczo (wobec Bacillus subtilis, Bacillus cereus oraz Clostridium difficile)</t>
  </si>
  <si>
    <t>Opakowanie
2 butelki po 80 ml</t>
  </si>
  <si>
    <t>Alkoholowy preparat do szybkiej dezynfekcji powierzchni i sprzętu medycznego. Gotowy do użycia, bezbarwny. Na bazie etanolu i 1-propanolu , z dodatkiem amfoterycznych związków powierzchniowo czynnych. Bez zawartości dodatkowych substancji aktywnych np. aldehydów, związków amoniowych. Spektrum działania: B (Tbc, MRSA), F, V (Noro, Rota, HSV, BVDV, Vaccinia) w czasie do 1 minuty, wirus Adeno  i Polio powyżej 1 min.Spryskiwacz wielokrotnego użycia (25 % zamówienia) w cenie.Wyrób medyczny.</t>
  </si>
  <si>
    <t>Chusteczki do dezynfekcji małych powierzchni i sprzętu medycznego. Nasączone roztworem zawierającym etanol i 1-propanol. Bez dodatkowych substancji aktywnych, np. związków amoniowych, chlorheksydyny. O wymiarach min. 20cmx25cm. Spektrum działania: B (Tbc, MRSA), F, V (Noro, Rota, Vaccinia, HIV, HBV, HCV, HSV) w czasie do 1 minuty. Wyrób medyczny.</t>
  </si>
  <si>
    <t>200 szt chusteczek (tuba)</t>
  </si>
  <si>
    <t>200 szt chusteczek (wkład uzupełniający)</t>
  </si>
  <si>
    <t>Preparat do szybkiej dezynfekcji powierzchni i sprzętu medycznego wrażliwego na działanie alkoholi. Na bazie min. 3 substancji aktywnych. Bez zawartości alkoholu, aldehydów, chlorheksydyny, chloru, fenoli i ich pochodnych. Bezbarwny. Spektrum działania: B, F, V (HIV, HBV, HCV, Rota, Vaccinia, Papova) w czasie do 15 minut.. Spryskiwacz wielokrotnego użycia (25 % zamówienia) w cenie. Wyrób medyczny.</t>
  </si>
  <si>
    <t>Chusteczki z włókniny wiskozowej do dezynfekcji małych powierzchni, głowic usg i sprzętu medycznego wrażliwego na działanie alkoholi. O wymiarach min. 20 cm na 20cm, nasączone  środkiem zawierającym min. 3 substancje aktywne. Bez alkoholu i aldehydów. Spektrum działania: B, F, V (Rota, Vaccinia, HBV, HCV) w czasie do 1 minuty, Tbc do 15 minut. Wyrób medyczny.</t>
  </si>
  <si>
    <t xml:space="preserve">Min. 100 szt. chusteczek </t>
  </si>
  <si>
    <t>Producent, nazwa , nr katalogowy</t>
  </si>
  <si>
    <t>Preparat  myjąco- dezynfekujący do narzędzi, oprzyrządowania anestezjologicznego, endoskopów giętkichoraz innych wrażliwych materiałów  jak silikon, poliwęglan,polisulfon, szkło akrylowe. W formie granulatu (formuła zapobiega pyleniu i wdychaniu  preparatu). Na bazie nadwęglanu sodu, TAED, kompleksu enzymatycznego (lipaza, proteaza, amylaza) oraz niejonowych surfaktantantów. Nie zawierający w składzie aldehydów, fenoli, chloru, pochodnych amin. Możliwość użycia w ultradźwiękowych urządzeniach myjących. Spektrum działania: B - EN 14561, F  (Candida albicans) - EN 14562, Tbc (M.Terrae + M.Avium) - EN 14563,  V (Noro, Adeno, Polio) - EN 14476, Clostridium difficile, B. Subtilis w czasie do 10 min.w stężeniu 2% (przebadany w warunkach z obciążeniem). Możliwość kontroli aktywności roztworu dedykowanymi paskami testowym (wliczonymi w cenę preparatu – 8 pasków na każdy kilogram). Wyrób medyczny</t>
  </si>
  <si>
    <t>6 kg z miarką dozującą</t>
  </si>
  <si>
    <t>Preparat trójenzymatyczny myjąco-dezynfekujący przeznaczony do manualnego przygotowania narzędzi i endoskopów do ponownego użytku. Produkt wykorzystuje połączenie kompleksu trójenzymatycznego i substancji powierzchniowo czynnych (SPC), dzięki czemu skutecznie usuwa zabrudzenia zawierające cukry, tłuszcze, białka, a także cechuje się spektrum aktywności biobójczej, obejmującym: bakterie, grzyby, wirusy.Produkt ma również zastosowanie w myjniach ultradźwiękowych.</t>
  </si>
  <si>
    <t>Kanister 5 l</t>
  </si>
  <si>
    <t>Preparat do czyszczenia i dezynfekcji narzędzi, sprzętu anestezjologicznego, itd. (wykonanych z metalu, tworzyw sztucznych, gumy, szkła). Płynny w koncentracie z możliwością użycia w myjkach ultradźwiękowych. Zawierający czwartorzędowe związki amoniowe, pochodne alkoholowe (fenoksyetanol lub fenoksypropanol) i pochodne guanidyny. Z dodatkiem niejonowych związków powierzchniowo czynnych i inhibitorów korozji. Bez aldehydów, związków nadtlenowych, chloru, fenolu. Spektrum działania: B, Tbc (M. terrae i M. avium), F (Candida albicans, Aspergillus niger), V (Vaccinia, BVDV, Rota) w czasie do 30 minut. Możliwość rozszerzenia spektrum o wirus Adeno, Papova w czasie do 60 minut. Nie wymagający stosowania aktywatora. Możliwość 7 dniowego stosowania roztworu roboczego przy obciążeniu białkowym (bez konieczności wcześniejszego czyszczenia narzędzi). Wyrób medyczny</t>
  </si>
  <si>
    <t>5 L.</t>
  </si>
  <si>
    <t>Preparat do dezynfekcji artroskopów w koncentracie na bazie aldehydu bursztynowego, bez zawartości formaldehydu i aldehydu glutarowego. Skuteczny wobec B, Tbc, F, V (HIV, HBV, HCV, Adeno do 15 min., Polio do 30 minut), S (Clostridium difficile) w czasie do 6 godzin.  Możliwość stosowania roztworu roboczego do 14 dni. Kontrola aktywności roztworu roboczego przy pomocy pasków testowych (wliczone w cenę preparatu).Kompatybilny z preparatem z poz. 2.Wyrób medyczny.</t>
  </si>
  <si>
    <t>2L</t>
  </si>
  <si>
    <t>Preparat płynny w koncentracie do mycia narzędzi oraz sprzętu  anestezjologicznego. Zawierający enzymy, alkohole  i niejonowe związki powierzchniowo czynne. Z dodatkiem inhibitorów korozji. Stężenie 0,5 - 1%. Kompatybilny z preparatem z poz. 1. Wyrób medyczny.</t>
  </si>
  <si>
    <t>Preparat płynny, gotowy do użycia. Do dezynfekcji wyrobów medycznych nieodpornych i odpornych na działanie wysokich temperatur: endoskopów, wideoendoskopów oraz sprzetu okulistycznego. Nie powodujący matowienia optyki. Zawierający kwas nadoctowy, substancje powierzchniowo czynne oraz inhibitory korozji. Spektrum działania: B (Staphylococcus aureus, Pseudomonas aureginosa, Enterococcus hirae), Tbc (M. terrae), F (Candida albicans, Aspergillus niger), V (Polio, Adeno), S w czasie do 5 minut. Bez aldehydów, czwartorzędowych związków amoniowych, chloru, fenolu. Możliwość stosowania preparatu przez okres 7 dni lub 50 cykli. Możliwość sprawdzenia aktywności za pomocą pasków testowych . Kompatybilny z preparatem myjącym z Poz. 2. Wyrób medyczny kl. IIb.</t>
  </si>
  <si>
    <t>5L</t>
  </si>
  <si>
    <t>szt</t>
  </si>
  <si>
    <t>PAKIET NR 4 Preparaty do mycia i dezynfekcji narzędzi i sprzętu medycznego 2</t>
  </si>
  <si>
    <t xml:space="preserve">Preparat trójenzymatyczny (lipaza, amylaza, proteaza) do mycia i dezynfekcji narzędzi i sprzętu medycznego w postaci płynnego koncentratu. Spektrum działania: B, Mycobacterium tuberculosis lub Terrae i avium  F, V (HIV, HCV, HBV) w czasie do 5 minut. Zawierający substancje antykorozyjne, niskie stężenie użytkowe 0,5% .  Opakowania 5 l.  z pompka dozującą (25 % zamówienia ). Cena pompek wliczona w cenę preparatu. Wyrób medyczny. </t>
  </si>
  <si>
    <t xml:space="preserve">Preparat w koncentracie do dezynfekcji wysokiego poziomu narzędzi chirurgicznych oraz wyrobów medycznych. Zawierający poliaminy. Bez zawartości aldehydów, związków uwalniających chlor, aktywnego tlenu. Nie wymagający aktywatora. Spektrum działania w stężeniu 2,5 % w 5 minut: B (wg normy EN 13727 i EN 14561), F ( w tymAspaargillus nigerwg normy EN 13624 i EN 14562), V (w tym Adeno, Polio i Norowg normy 14476), Prątki (Mycobacterium tuberculosis lub Mycobacterium  terrae i Mycobacterium avium wg normy EN 14348 i EN 14563), Spory wg normy EN 13704. Możliwość stosowania roztworu do 14 dni. Możliwość kontroli aktywności roztworu roboczego paskami testowymi (2 opakowania pasków wliczone w cenę preparatu). Opakowania 5 l. z pompka dozującą (50 % zamówienia )Wyrób medyczny. </t>
  </si>
  <si>
    <t>PAKIET NR 5  Preparaty do dezynfekcji skóry i błon śluzowych</t>
  </si>
  <si>
    <t>Preparat jodowy , działający na: B, V, F i pierwotniaki i spory. Stosowany do antyseptycznego przygotowania skóry i błon śluzowych przed zabiegami operacyjnymi i diagnostycznymi.</t>
  </si>
  <si>
    <t>1 L</t>
  </si>
  <si>
    <t>250ml
z atomizerem</t>
  </si>
  <si>
    <t>Preparat w postaci maści zawierający PVP-jod, posiadający szerokie spektrum aktywności B, V, F, Tbc. i pierwotniakobójczej, wspomagający leczenie ran. Opakowania po 100 g.</t>
  </si>
  <si>
    <t>op</t>
  </si>
  <si>
    <t>Gaziki do czyszczenia i dezynfekcji połączeń luer stosowanych w lini infuzyjnej oraz innych produktów medycznych, nasączone 2% chlorheksydyną. Pakowane pojedyńczo.Opakowanie 100 szt</t>
  </si>
  <si>
    <t>Sterylny, gotowy do użycia żel służący do czyszczenia, nawilżania ran ostrych i przewlekłych, usuwania biofilmu z rany w sposób zapewniający ochronę tkanki, bez ograniczeń czasu stosowania,  zawierający poliheksanidynę, wykazujący skuteczność bójczą wobec szczepów wieloopornych. Możliwość w  połączeniu z opatrunkami srebrowymi.</t>
  </si>
  <si>
    <t>30 ml.</t>
  </si>
  <si>
    <t>PAKIET NR 6 Preparaty do maszynowego mycia i dezyfekcji endoskopów</t>
  </si>
  <si>
    <t xml:space="preserve">Preparat do mycia endoskopów i ich oprzyrządowania w procesie chemiczno – termicznej dezynfekcji w automatycznych myjniach do endoskopów medycznych firmy Olympus typu ETD. 
Opakowanie: 3 x 5 litrów.Wyrób medyczny ze znakiem CE
</t>
  </si>
  <si>
    <t>1 opakowanie 
3 x 5 L</t>
  </si>
  <si>
    <t xml:space="preserve">Preparat w oparciu o aldehyd glutaranowy do dezynfekcji endoskopów i ich oprzyrządowania w procesie chemiczno – termicznej dezynfekcji w  automatycznych myjkach do endoskopów medycznych firmy Olympus typu ETD.
Spektrum działania: B, F, Tbc, V – w czasie 15 minut.
Opakowanie: 3 x 5 litrów.Wyrób medyczny ze znakiem CE
</t>
  </si>
  <si>
    <t>kanister 5l</t>
  </si>
  <si>
    <t>Pompki dozujące do karnistów – kompatybilne z pozycją 1,2,3,4</t>
  </si>
  <si>
    <t>WYMAGANIA</t>
  </si>
  <si>
    <t>Zaoferowane produkty, muszą posiadać jednolite, drukowane etykiety na wodoodpornym papierze, z informacją dotyczącą ich zastosowania.</t>
  </si>
  <si>
    <t>Wykonawca zobowiązany jest do przeszkolenia personelu Zamawiającego w zakresie stosowania oferowanych środków (min. 2 szkolenia). Pierwsze szkolenie w terminie do 10 dni od dnia zawarcia umowy (termin do ustalenia z przedstawicielem Zamawiającego).</t>
  </si>
  <si>
    <t>Wykonawca zagwarantuje wdrożenia w czasie 1 miesiąca od podpisania umowy o zamówienie publiczne programu/ oprogramowania komputerowego monitorującego poziom higieny. Wykonawca nie będzie ingerował w używanie programu przez Zamawiającego. Program ma umożliwiać rejestrowanie kontroli szpitalnej, kontroli znacznikiem fluorescencyjnym.
Zamawiający wymaga aby program umożliwiał:
a. tworzenie planów higieny dla poszczególnych pomieszczeń szpitalnych
b. graficzne przedstawienie miejsca pozostawienia znaczników fluorescencyjnych
c. przypisywanie do wyników kontroli zdjęć punktów kontrolnych 
d. tworzenie analiz porównawczych w zależności od wybranej metody kontroli
e. tworzenie testów sprawdzających poziom wiedzy w zakresie dezynfekcji i utrzymania czystości 
Dodatkowo w skład programu wchodzą  znaczniki fluorescencyjne 5 szt.., latarka UV 1 szt. Zamawiający wymaga dostarczenia na etapie wdrożenia programu znaczników fluorescencyjne  o pojemności 30 ml w ilości: 5 szt. oraz  latarki UV 5 szt. 
Wykonawca składając ofertę  ma obowiązek dołączenia do oferty dostępu do wersji demo oprogramowania oraz wydruków z aplikacji potwierdzających w/w możliwości programu.</t>
  </si>
  <si>
    <t xml:space="preserve">Na każde żądanie Zamawiający - wymagane dostarczenie próbek zaoferowanego asortymentu w najmniejszym opakowaniu handlowym. Etykieta zgodna z pojemnością oferowanej próbki. 
Wszystkie produkty powinny być kompatybilne tzn. jednej marki lub jednego producenta. 
</t>
  </si>
  <si>
    <t>Preparat w postaci tabletek do mycia i dezynfekcji powierzchni na bazie aktywnego chloru (troklozen sodu). Skuteczność mikrobójcza w warunkach brudnych, potwierdzona badaniami wg Norm Europejskimi: B (EN13727), F (EN13624), V:Polio, Adeno, Noro (EN 14476), Tbc (EN14348), spory-C.difficile (EN13704). Dodatkowe badanie EN 17126 w kierunku C. difficile R027 -  5 minut. Działanie w 1000 ppm w warunkach czystych i w 2000 ppm w warunkach brudnych. Dozowanie: 1 tabletka/1000 ppm na 1 litr wody. Czas ekspozycji do 15 minut. Nieużywany roztwór zachowuje stabilność 7 dni. Opakowanie zawierające 200 tabletek</t>
  </si>
  <si>
    <t xml:space="preserve"> </t>
  </si>
  <si>
    <t>butelka</t>
  </si>
  <si>
    <t xml:space="preserve"> 10 L</t>
  </si>
  <si>
    <t>Preparat przeznaczony do dezynfekcji drogą powietrzną pomieszczeń za pomocą dyfuzji środka dezynfekcyjnego. Do użycia preparatu nie są wymagane dodatkowe urządzenia, oraz zasilanie. Możliwość stosowania w obecności sprzętu elektronicznego. Spektrum biobójcze B, F, Tbc, V. op. Aerozol 50 ml z wbudowanym dyfuzorem. (wydajność ok. 40m3)</t>
  </si>
  <si>
    <t>op = 50 ml</t>
  </si>
  <si>
    <t>Wodno-alkoholowy preparat w postaci żelu do higienicznej i chirurgicznej dezynfekcji rąk na bazie 72% etanalu, zawierający substancje nawilżające i natłuszczające, spełniający wymagania EN 1500 i EN 12791. Wykazujący spektrum bakterio, drożdżako, grzybo, prądko- w czasie 30 sekund, oraz wirusobójcze (Polio,Adeno,Noro) w czasie 30 sekund. Dodatkowe działanie wobec wirusów: BVDV(HCV), VACCINIA, ROTA, H1N1, H5N1, HIV, HBV, CORONA w czasie 15 sekund. W jednorazowych opakowaniach biodegradowalnych z zastawką zabezpieczającą przed wtórną kontaminacją w trakcie stosowania. Kompatybilny z zamkniętym systemem dozującym Sterisol.</t>
  </si>
  <si>
    <t>700 ml</t>
  </si>
  <si>
    <t>Preparat alkoholowy, jednoskładnikowy na bazie etanolu, przeznaczony  higienicznej i chirurgicznej dezynfekcji rąk, skuteczny wobec bakterii (łącznie z  Tbc), grzybów, wirusów (HBV, HCV, HIV, Rota, Adeno, Polio do 1 min, Corona).Bez zawartości chlorheksydyny, jodu, pochodnych fenolowych oraz nadtlenku wodoru.konfekcjonowany w woreczkach foliowych 700 ml gwarantujących mikrobiologicznie czysty preparat przez cały okres użytkowania, nie zawierający konserwantów, barwników. Preparat kompatybilny z preparatem z poz 3 i 4 (w celu uzyskania lepszego efektu działania i minimalizacji możliwości powstawania podrażnień skóry). Wyrób medyczny.W jednorazowych opakowaniach biodegradowalnych z zastawką zabezpieczającą przed wtórną kontaminacją w trakcie stosowania. Kompatybilny z zamkniętym systemem dozującym Sterisol.</t>
  </si>
  <si>
    <t>700ml</t>
  </si>
  <si>
    <t>Preparat do mycia rąk - czyste mikrobiologicznie mydło w płynie do higienicznego i chirurgicznego mycia na bazie naturalnych surowców, zawierający substancje pielęgnujące, bez substancji konserwujących, bakteriostatycznych, barwników. Ph 5.5 W jednorazowych opakowaniach biodegradowalnych z zastawką zabezpieczającą przed wtórną kontaminacją. Czyste mikrobiologicznie przez cały okres użytkowania. Kompatybilny z zamkniętym  systemem dozującym Sterisol. Kompatybilny z produktem w poz. 1, 2 i 3. Kosmetyk.</t>
  </si>
  <si>
    <t xml:space="preserve"> Wszystkie preparaty muszą posiadać aktualne dopuszczenia wymagane w Polsce oraz dokumenty potwierdzające spektrum działania (preparaty o działaniu dezynfekcyjnym) i ich zastosowanie - potwierdzone dokumentem od producenta. Do każdego preparatu muszą być załączone ulotki informacyjne producenta, instrukcje użycia oraz Karty Charakterystyki Substancji Chemicznej lub Niebezpiecznej. </t>
  </si>
  <si>
    <t xml:space="preserve">Mata wejściowa, o wymiarach 45 cm x 115 cm o niskim profilu ok. 2mm złożona z 30 cienkich lepnych arkuszy ,  wykonana z żywicy polietylenowej o niskiej gęstości, listki foli nie zawierają wykrywalnych ilości kadmu, chloru, sodu bądź ołowiu, elastyczna substancja lepna na bazie akrylu. W rogu maty umieszczone małe numerowane etykiet, umożliwiające łatwe usuwanie kolejnych warstw.  Warstwa spodnia zapobiega przesuwaniu się maty </t>
  </si>
  <si>
    <t>Roztwór na bazie kwasu podchlorawego w stężeniu 0,016% kw.podchlorawego do płukania ran ostrych i przewlekłych, do oczyszczania, nawilżania każdego rodzaju ran, a także do rozmiękczenia zaschniętego opatrunku.</t>
  </si>
  <si>
    <t>opakowanie 
250 ml aerozol</t>
  </si>
  <si>
    <t>opakowanie 
1000 ml</t>
  </si>
  <si>
    <t>opakowanie
hydrożel 150 ml</t>
  </si>
  <si>
    <t>Wymagane dokumenty:</t>
  </si>
  <si>
    <t>Ulotki informacyjne oferowanych produktów .</t>
  </si>
  <si>
    <t>Charakterystyka produktu leczniczego.</t>
  </si>
  <si>
    <t>Dokumenty potwierdzające żądane spektrum i czas działania (raporty z badań mikrobiologicznych lub badania mikrobiologiczne)</t>
  </si>
  <si>
    <t>Karty charakterystyki substancji niebezpiecznych oferowanych preparatów(nie dotyczy kosmetyków).</t>
  </si>
  <si>
    <t>Dla produktów zakwalifikowanych jako wyroby medyczne w rozumieniu ustawy z dnia 20.05.2010 r. o wyrobach medycznych (Dz.U. 2010r. Nr 107 poz. 679)  – odpowiednia deklaracja zgodności WE i certyfikat WE /jeśli dotyczy/ oraz powiadomienie Prezesa Urzędu RPLWMiPB.</t>
  </si>
  <si>
    <t>Dla produktów zakwalifikowanych jako środki biobójcze w rozumieniu ustawy z dnia 09.10.2015 r. o produktach biobójczych (Dz. U. 2015 poz. 1926) - Pozwolenie Prezesa Urzędu na obrót produktem biobójczym</t>
  </si>
  <si>
    <t>Dla produktów zakwalifikowanych jako produkty lecznicze w rozumieniu ustawy z dnia 06.09.2001r. Prawo farmaceutyczne (Dz. U. 2001 r. Nr 126 poz. 1381 z późniejszymi zmianami) - Pozwolenie Ministra Zdrowia lub Prezesa Urzędu Rejestracji Produktów Leczniczych, Wyrobów Medycznych i Produktów Biobójczych na dopuszczenie do obrotu produktu leczniczego.</t>
  </si>
  <si>
    <t>Zezwolenie na prowadzenie hurtowni farmaceutycznej na obrót produktami leczniczymi.</t>
  </si>
  <si>
    <t>Dla produktów zakwalifikowanych jako kosmetyki oświadczenia o wprowadzeniu do obrotu preparatu zgodnie z rozporządzeniem Parlamentu Europejskiego i Rady (WE) nr 1223/2009 z dnia 30 listopada 2009 r.</t>
  </si>
  <si>
    <t>Nazwa pakietu</t>
  </si>
  <si>
    <t>Preparaty do mycia, odkażania i pielęgnacji skóry, ran i błon śluzowych</t>
  </si>
  <si>
    <t>Preparaty do dezynfekcji powierzchni i sprzętu medycznego</t>
  </si>
  <si>
    <t>Preparaty do mycia i dezynfekcji narzędzi i sprzętu medycznego 1.</t>
  </si>
  <si>
    <t>Preparaty do mycia i dezynfekcji narzędzi i sprzętu medycznego 2.</t>
  </si>
  <si>
    <t>Preparaty do dezynfekcji skóry i błon śluzowych</t>
  </si>
  <si>
    <t>Preparaty do maszynowego mycia i dezyfekcji endoskopów</t>
  </si>
  <si>
    <t>Mata dekontaminacyjna</t>
  </si>
  <si>
    <t xml:space="preserve"> Preparaty do oczyszczania, przemywania i nawilżania ran</t>
  </si>
  <si>
    <t>Razem</t>
  </si>
  <si>
    <r>
      <t>Preparat w formie</t>
    </r>
    <r>
      <rPr>
        <b/>
        <sz val="11"/>
        <color indexed="8"/>
        <rFont val="Arial"/>
        <family val="2"/>
      </rPr>
      <t xml:space="preserve"> rękawic </t>
    </r>
    <r>
      <rPr>
        <sz val="11"/>
        <color indexed="8"/>
        <rFont val="Arial"/>
        <family val="2"/>
      </rPr>
      <t>do mycia i pielęgnacji ciała pacjentów. Nie wymagający użycia wody i nie wymagający spłukiwania. Zawierający alantoinę. Bez mydła, środków zapachowych i barwników. pH neutralne dla skóry ok. 5,0. Kosmetyk.Opakowanie po 10 szt</t>
    </r>
  </si>
  <si>
    <r>
      <t>Preparat</t>
    </r>
    <r>
      <rPr>
        <b/>
        <sz val="11"/>
        <color indexed="18"/>
        <rFont val="Arial"/>
        <family val="2"/>
      </rPr>
      <t xml:space="preserve"> bezbarwny</t>
    </r>
    <r>
      <rPr>
        <sz val="11"/>
        <color indexed="18"/>
        <rFont val="Arial"/>
        <family val="2"/>
      </rPr>
      <t xml:space="preserve"> do dezynfekcji skóry przed zabiegami operacyjnymi, iniekcjami, opatrywaniem ran, zdejmowaniem szwów. Gotowy do użycia. Na bazie min 3 substancji aktywnych, w tym 2 - propanol. Z dodatkiem nadtlenku wodoru. Bez jodu, związków amoniowych i chlorheksydyny. Spektrum działania: B (w tym Tbc, MRSA), F, V (Adeno, Herpes Simplex, Rota, HIV, HBV), Produkt leczniczy.</t>
    </r>
  </si>
  <si>
    <r>
      <t xml:space="preserve">Preparat </t>
    </r>
    <r>
      <rPr>
        <b/>
        <sz val="11"/>
        <color indexed="18"/>
        <rFont val="Arial"/>
        <family val="2"/>
      </rPr>
      <t>barwiony</t>
    </r>
    <r>
      <rPr>
        <sz val="11"/>
        <color indexed="18"/>
        <rFont val="Arial"/>
        <family val="2"/>
      </rPr>
      <t xml:space="preserve"> do dezynfekcji skóry przed zabiegami operacyjnymi (dezynfekcja pola operacyjnego poprzez jednokrotną aplikację, czas do 60s.). Gotowy do użycia. Na bazie min. 3 substancji aktywnych w tym 2-propanol Z dodatkiem nadtlenku wodoru. Bez jodu, związków amoniowych i chlorheksydyny. Spektrum działania: B,(w tym Tbc, MRSA), F, V (Adeno, Herpes Simplex, Rota, HIV, HBV). Produkt leczniczy</t>
    </r>
  </si>
  <si>
    <t>Preparat o działaniu sporobójczym do dezynfekcji endoskopów i innych termolabilnych wyrobów medycznych.Zalecany do dezynfekcji wysokiego poziomu (sporobójczej) wyrobów medycznych, które są wrażliwe na wysoką
temperaturę i nie mogą zostać poddane sterylizacji wysokotemperaturowej.Spektrum biobójcze: bakteriobójczy, prątkobójczy, grzybobójczy, wirusobójczy, sporobójczy.Szybki czas działania – pełne spektrum biobójcze w 5 minut (bez spor).Działanie sporobójcze w 30 minutowym czasie ekspozycji.Opakowanie 5 litrów.</t>
  </si>
  <si>
    <t>Hypoalergiczny preparat myjacy na bazie wegańskiej formuły zawierającej min 96% surowców pochodzenia naturalnego. Spełniający normy EN 1499 oraz produkowany w standardzie ISO 16128; ISO 22716. Przeznaczony do higienicznego oraz chirurgicznego mycia rąk oraz ciała i włosów. Może być stosowany na oddziałach neonatologicznych a także w profilaktyce odleżynowej. Nie zawierający barwników oraz substancji zapachowych. Kosmetyk</t>
  </si>
  <si>
    <t xml:space="preserve">Jednorazowe myjki w formie zaokrąglonej rękawicy wykonane z wysokogatunkowej włókniny z kremem ochronnym przeznaczone do mycia i pielęgnacji całego ciała pacjentów. Nie wymagające aktywacji wodą ani spłukiwania oraz suszenia. O neutralnym pH (5,5). Pozbawione alkoholu, lateksu, parabenów oraz metyloizotiazolinu. Zawierające w składzie: 3% dimetikon, glukozydy, wyciąg z rumianku, aloesu, D-panthenol (prowitamina B5), allantoinę, witaminę E, Glicerynę. O delikatnym i przyjemnym zapachu. Gramatura włókniny min 50gr/m2. Wykonana z włókniny spunlace o składzie: wiskoza 20% i poliester 80%, Możliwość podgrzania w kuchence mikrofalowej. 
Wyrób medyczny kl. I Opakowanie typu flow pack, zabezpieczone zamknięciem strunowym zawierające 10 sztuk rękawic Rozmiar: 17x23,5 cm
</t>
  </si>
  <si>
    <r>
      <t>Gotowy do użycia preparat do dezynfekcji oraz mycia powierzchni oraz nieinwazyjnych wyrobów medycznych. Na bazie związków amoniowych,  pozbawiony pochodnych fenolowych, nadtlenku wodoru, chloru. Przebadany zgodnie z EN, skuteczny w warunkach brudnych. Wykazujący aktywność bójczą na: B, F, V (HIV, HV, HCV, Rota, Adeno)</t>
    </r>
    <r>
      <rPr>
        <sz val="11"/>
        <color indexed="8"/>
        <rFont val="Arial"/>
        <family val="2"/>
      </rPr>
      <t>, Możliwość stosowania na oddziałach dziecięcych i do dezynfekcji inkubatorów. Przebadany wg norm EN. Wyrób medyczny Kl. IIA. Opakowanie: butelka 1l ze spryskiwaczem</t>
    </r>
  </si>
  <si>
    <t>Chusteczki z włókniny wiskozowej do dezynfekcji małych powierzchni, głowic usg i sprzętu medycznego wrażliwego na działanie alkoholi. O wymiarach min. 28cm na 20cm, nasączone  środkiem zawierającym min. 3 substancje aktywne. Bez alkoholu i aldehydów. Spektrum działania: B, F, V (Rota, Vaccinia, HBV, HCV) w czasie do 1 minuty, Tbc do 2 minut. Wyrób medyczny.</t>
  </si>
  <si>
    <t>Gaziki do oczyszczania i dezynfekcji skóry ,nasączone 70% alkoholem izopropylowym. Gaziki o wymiarze 60mm x 30mm +/- 5mm. Pakowane pojedynczo. Opakowanie po 100 sztuk.</t>
  </si>
  <si>
    <t>Preparat w koncentracie na bazie kompleksu trójenzymatycznego (proteaza, lipaza, amylaza) do mycia i dezynfekcji narzędzi medycznych w tym również endoskopów. Możliwość stosowania w myjkach ultradźwiękowych oraz myjkach półautomatycznych. Spektrum działania: B, F, Tbc – 0,5%/15 minut, V (Polio, Adeno, Noro) – 0,25%/15 minut z możliwością poszerzenia spektrum o S – 1%/15 minut. Przebadany według fazy 2.1/2.2. Potwierdzona redukcja biofilmu bakteryjnego. Wyrób medyczny kl. IIb.  Opakowanie kanister 5 litrów.</t>
  </si>
  <si>
    <t>Preparat do dezynfekcji wysokiego poziomu (HLD) endoskopów oraz narzędzi medycznych. Na bazie kwasu nadoctowego powstającego z acetylokaprolaktamu stanowiącego integralną część preparatu 60g . Przebadany zgodnie z EN. Skuteczny wobec B, F, Tbc ,V (Polio, Adeno, Noro) w czasie 5 minut, Roztwór zachowuje aktywność przez 28 dni. Możliwości kontroli aktywności za pomocą pasków testowych. Wyrób medyczny Kl. IIB. Opakowania: kanister 5l.</t>
  </si>
  <si>
    <t>Paski testowe do preparatu z pozycji 2</t>
  </si>
  <si>
    <t>14 szt</t>
  </si>
  <si>
    <t xml:space="preserve">Koncentrat myjąco – dezynfekcyjny na bazie aminy i QAV przeznaczony do powierzchni zmywalnych  (np. łóżka, fotele zabiegowe, stoły operacyjne, aparatura medyczna, podłogi, ściany, drzwi, blaty, szafki, stoły).  Produkt o wysokiej tolerancji materiałowej, możliwość używania do materiałów obiciowych, tworzywa ABS, szkła, porcelany, gumy, stali szlachetnej, aluminium, a także niklu oraz chromu. Polecany do wyrobów ze szkła akrylowego. Produkt bez zawartości chloru, aldehydów i fenoli.  Spektrum i czas działania : B EN 13727,   F (C. Albicans) EN 16615 0,25% - 5 minut., Tbc - 0,25% - 15 minut,  V (HIV, HBV, HCV, Vaccinia, Herpes Simplex) EN 14476 - 0,25 % w 15 min., Polio, Adeno 1,25% - 15 minut. Skuteczność w warunkach brudnych 1,25% - 15 min. Możliwość rozszerzenia spektrum o S (C.dificile) zgodnie z EN 17126. Wyrób medyczny. </t>
  </si>
  <si>
    <t>Skoncentrowany alkaliczny preparat antystatyczny do mycia wszytskich zmywalnych powierzchni. Nie pozostawiający smug, zacieków i osadów. Może być stosowany z powierzchnia mająca kontakt z żywnością. Zawierający: węglan sodu, etoksylowany alkohol, etylenodiaminotetraoctan tetrasodu, kwas alkilobenzenosulfonowy, środek kompleksujący. Ph 10-11.</t>
  </si>
  <si>
    <t>Skoncentrowany neutralny preparat antystatyczny do mycia wszytskich zmywalnych powierzchni, szkła, szyb, ceramiki, powłok drewnianych, wykonanych z tworzyw sztucznych itp. Usuwający zabrudzenia, ślady palców. Nie pozostawiający smug, zacieków i osadów. Może być stosowany z powierzchnia mająca kontakt z żywnością. Zawierający: alkohol etoksylowany, kwas dodecylobenzenosulfonowy, etylenodiaminotetraoctan tetrasodu, środek kompleksujący. Ph 7.</t>
  </si>
  <si>
    <t>Skoncentrowany preparat antystatyczny – do mycia porcelany sanitarnej, toalet, wanien, umywalek, płytek łazienkowych i ich fug. Skutecznie usuwa brud, korozję i osady soli, a także spowodowane nimi zapachy. Nadaje się również do czyszczenia powierzchni wykonanych z miedzi, mosiądzu, brązu i stali nierdzewnej, a także do usuwania kamienia z głowic prysznicowych i innych powierzchni. Zawiera kwas fosforowy, kwas alkilobenzenosulfonowy, kwas etydronowy, środki powierzchniowo czynne, inhibitory korozji</t>
  </si>
  <si>
    <t>System dozujący na 4 karnisty (kompatybilny z pozycją 1,2,3,4)</t>
  </si>
  <si>
    <t>Emulsja do pielęgnacji rąk. Szybko wchłaniająca się i łatwa do rozprowadzenia. Przebadana dermatologicznie. Produkt wegański, zawierający 94% surowców pochodzenia naturalnego (zgodnie z ISO 16128). Zawierający d-pantenol oraz wyciąg z aloesu. Opakowanie z pompką do dozowania. Pojemność 500 ml.
Kosmetyk.</t>
  </si>
  <si>
    <t>Roztwór do płukania ran, zawierający polihexanid 0,1% i poloxamer 1%. Do oczyszczania i nawilżania powierzchni rany. Przetestowany dermatologiczne. Preparat o następujących wskazaniach do zastosowania: po zabiegach chirurgicznych,  do pielęgnacji szwów pooperacyjnych,  do opatrywania odleżyny oraz  owrzodzeń żylnych, do opatrywania przewlekłe ran pourazowych, do oparzeń 1. i 2. stopnia. Usuwa i zapobiega powstawaniu biofilmu. Preparat przebadany zgodnie z EN 13624 warunki brudne (drożdże) oraz EN 13727 warunki brudne  (bakterie) łącznie z MRSA) do 10 minut.  Potwierdzona badaniem jałowość produktu.Opakowanie butelka z atomizerem 250 ml</t>
  </si>
  <si>
    <t>Hydrożel do leczenia ran, zawierający polihexanid 0,1% i poloxamer 1%,  Do oczyszczania i nawilżania powierzchni rany. Przetestowany dermatologiczne. Preparat o następujących wskazaniach do zastosowania: po zabiegach chirurgicznych,  do pielęgnacji szwów pooperacyjnych,  do opatrywania odleżyny oraz  owrzodzeń żylnych, do opatrywania przewlekłe ran pourazowych, do oparzeń 1. i 2. stopnia. Usuwa i zapobiega powstawaniu biofilmu. Preparat przebadany zgodnie z EN 13624 warunki brudne (drożdże) oraz EN 13727 warunki brudne  (bakterie) do 15 minut. </t>
  </si>
  <si>
    <t>Maść do leczenia ran na bazie wyciągu z żywicy świerku norweskiego, zawierająca kwasy: abietynowy, pimarowy, palustrowy i lignany, glicerol. Opakowanie tuba 30 g</t>
  </si>
  <si>
    <t xml:space="preserve">Opatrunek - Gąbka na rany wykonane z elastycznego, spienionego poliuretanu (PUR) o strukturze gruboziarnistej i chropowatej powierzchni. Skutecznie usuwające biofilm, zwiększające cyrkulację krwi i dopływu tlenu do tkanek. Do ran ostrych, przewlekłych, rozległych, zakażonych wymagających oczyszczenia. Wymiar jednego opatrunku 6,25x4,0x2,0. Opakowanie 12 sztuk (po 4 sztuki opatrunków w kolorze niebieskim, białym i czerwonym). Wyrób medyczny
</t>
  </si>
  <si>
    <t xml:space="preserve">1000 ml </t>
  </si>
  <si>
    <t>500ml   z pompką dozującą</t>
  </si>
  <si>
    <t>220 szt chusteczek (tuba)</t>
  </si>
  <si>
    <t>220 szt chusteczek (wkład uzupełniający)</t>
  </si>
  <si>
    <t xml:space="preserve">Chusteczki przeznaczone do mycia i  dezynfekcji powierzchni (np. do ekranów dotykowych) oraz wyrobów medycznych - polecany przez producentów sprzętów.  Zawierające w składzie min. 2 alkohole alifatyczne (w tym etanol) . Nie zawierające związków amoniowych, aldehydów i innych. Chusteczka o wymiarach min. 20x20 cm. Możliwość stosowania do powierzchni wrażliwych np. wykonanych z poliwęglanu. Skuteczne z normą EN 16615 w 1min. Spektrum działania: B, Tbc (M.Terrae) do 5 min., F (Candida Albicans), V (Rota, Noro),  w czasie do 1 min.. Możliwość rozszerzenia spektrum o wirus Adeno w czasie do 15 min.  Wyrób medyczny.Opakowanie flow-pack. </t>
  </si>
  <si>
    <t>250ml z spryskiwaczem</t>
  </si>
  <si>
    <t>PAKIET  NR 7  Preparaty do mycia i dezynfekcji narzędzi, sprzętu medycznego i endoskopów gietkich</t>
  </si>
  <si>
    <t xml:space="preserve">Gotowe do użycia chusteczki przeznaczone do dezynfekcji powierzchni na bazie alkoholu izopropanolowego 70% , nie wymagają aktywacji, nie pozostawiają smug na powierzchni.Nie zawierające aldehydów, chloru. Chusteczka o wymiarach min. 18,5 x 33,3 cm.Skuteczne przeciwko COVID-19 i grypie w 15 sekund.Skuteczne z normą EN 16615 w 1min. Spektrum działania: Bakterie , Drożdze , Wirusy  i Pratki w czasie do 1 min. Opakowanie tuba. </t>
  </si>
  <si>
    <t xml:space="preserve">Min. 125 szt. chusteczek </t>
  </si>
  <si>
    <t xml:space="preserve">Chusteczki chlorowe sporobójcze do mycia i dezynfekcji różnych powierzchni, nie wymagające aktywacji, zalecane do stosowania w warunkach wysokiego ryzyka. Spektrum działania: B- EN 16615, EN 13727), F(C. albicans )- EN 16615, EN 13624, V (HIV, HBV, HCV, Polio, Noro, Adeno) -EN 14476- w czasie do 2 minut oraz S (w tym Clostridium difficile, B. cereus , B. subtilis,)  w czasie do 15 min. Chusteczki o wymiarach minimum 20 cm x 19,50 cm .Opakowanie: tuba 50szt Wyrób medyczny kl. IIa </t>
  </si>
  <si>
    <t>Preparat gotowy do użycia o właściwościach myjąco dezynfekujących w formie spray-piany. Na bazie etanol 30% , 2-propanol 10% , chlorek didecydimetyloamoniowy 0,25% i 
substancje pomocnicze, woda dejonizowana. Nie podrażniający. Przebadany zgodnie według EN, w tym wg EN 16615. Skuteczny wobec: B (EN 13727 , EN 16615), do 1minuty  F (C.albicans, A.niger EN 13624) do 30 sekund ,Tbc (M.terrae, M.avium EN 14348) do 5 minut,   V (Polio, Adeno, Noro, HIV, HBV, HCV, Rota, Herpes, BVDV, Vaccinia EN 14476)  w czasie do  1minuty   Preparat znajduje zastosowanie do szybkiej dezynfekcji nieinwazyjnych wyrobów medycznych, inkubatorów, aeratorów stosowanych w stomatologii oraz wyrobów medycznych stosowanych w badaniach laryngologicznych.. Wyrób medyczny kl. IIa. Opakowanie but 750ml</t>
  </si>
  <si>
    <t>Alkoholowy preparat do szybkiej dezynfekcji powierzchni i sprzętu medycznego. Gotowy do użycia, bezbarwny. Na bazie etanolu i 1-propanolu. Bez zawartości dodatkowych substancji aktywnych np. aldehydów, związków amoniowych. Spektrum działania: B (Tbc, MRSA), F, V (Noro, Rota, HSV, BVDV, Vaccinia, Adeno Polio) w czasie 1 minuty. Spryskiwacz wielokrotnego użycia w cenie. Wyrób medyczny.</t>
  </si>
  <si>
    <t>Preparat do higienicznej i chirurgicznej dezynfekcji rąk w postaci żelu, w jednorazowych butelkach wyposażonych w pompkę. Zawiera etanol 80 g, benzylo-C12-18-alkilodimetylochlorek 0,1 g, C12-14-alkilo[(etylofenylo)
metylo]dimetylochlorek 0,1 g oraz substancje które zapobiegają wysuszaniu skóry. Wykazuje działanie natychmiastowe i przedłużone. Spektrum działania: B, F, Tbc, V (Polio, Adeno, Noro). Higieniczna dezynfekcja rąk - 30 sekund. Chirurgiczna dezynfekcja rąk 90 sekund. Kompatybilne z dozownikami typu dermados. Zarejestrowany jako produkt biobójczy. + pompka</t>
  </si>
  <si>
    <t xml:space="preserve">Preparat do higienicznej i chirurgicznej dezynfekcji rąk w postaci żelu, w jednorazowych butelkach wyposażonych w pompkę. Zawiera etanol 80 g, benzylo-C12-18-alkilodimetylochlorek 0,1 g, C12-14-alkilo[(etylofenylo)
metylo]dimetylochlorek 0,1 g oraz substancje które zapobiegają wysuszaniu skóry. Wykazuje działanie natychmiastowe i przedłużone. Spektrum działania: B, F, Tbc, V (Polio, Adeno, Noro). Higieniczna dezynfekcja rąk - 30 sekund. Chirurgiczna dezynfekcja rąk 90 sekund. Kompatybilne z dozownikami typu GPC. Zarejestrowany jako produkt biobójczy. </t>
  </si>
  <si>
    <t xml:space="preserve">Jednorazowy o uniwersalnym rozmiarze czepek do bezwodnego mycia głowy i włosów. Nie wymagający aktywacji wodą ani spłukiwania oraz suszenia. Wykonany z dwóch warstw – zewnętrznej z laminatu oraz wewnętrznej wykonanej z wysokogatunkowej włókniny nasączonej środkiem myjącym. O neutralnym pH (5,5). Pozbawione alkoholu, lateksu, parabenów oraz metyloizotiazolinu. Zawierające w składzie: Plantacare 1200, wyciąg z rumianku, aloesu, D-panthenol (prowitamina B5), allantoinę, witaminę E, Glicerynę, 3% dimetikon. O delikatnym i przyjemnym zapachu. Wykonana z włókniny spunlace o składzie: wiskoza 20% i poliester 80%,  Możliwość podgrzania w kuchence mikrofalowej. Możliwość stosowania również u dzieci między 0-6 miesiącem życia. Gramatura min. 50 g/m2
Wyrób medyczny kl. I
Opakowanie: 1 sztuka
</t>
  </si>
  <si>
    <r>
      <t xml:space="preserve">Bezzapachowy i bezbarwny oraz przyjazny dla skóry preparat w płynie do czestego mycia rak, ciała i włosów. Zawiera substancje nawilzajace i zmiekczajace, które regeneruja warstwe lipidowa skóry oraz składniki ochronne,
które zachowuja naturalna równowage nawilzenia równiez w głebszych warstwach skóry, utrzymujac siłe wiazania kolagenu w skórze, naturalna miekkosc i prawidłowe pH. Przeznaczony do higienicznego i chirurgiczne mycia rąk. Kompatybliny z dozownikiem typu GPC.  </t>
    </r>
    <r>
      <rPr>
        <b/>
        <i/>
        <u val="single"/>
        <sz val="11"/>
        <color indexed="8"/>
        <rFont val="Arial"/>
        <family val="2"/>
      </rPr>
      <t>Kosmetyk</t>
    </r>
  </si>
  <si>
    <t xml:space="preserve">PAKIET NR 8 Preparaty  do mycia , dezynfekcji oraz zamgławiania powierzchni i pomieszczeń </t>
  </si>
  <si>
    <t xml:space="preserve">PAKIET NR 12  Preparaty do oczyszczania, przemywania ran i oparzeń. </t>
  </si>
  <si>
    <t>PAKIET NR 13  Preparaty do oczyszczania, przemywania i nawilżania ran</t>
  </si>
  <si>
    <t>PAKIET NR 10  Środki do maszynowego mycia i dezynfekcji sprzętu medycznego</t>
  </si>
  <si>
    <t xml:space="preserve">PAKIET NR 9 Preparat do mycia, dezynfekcji i pielęgnacji rąk </t>
  </si>
  <si>
    <t>Roztwór do płukania ran, zawierający polihexanid 0,1% i poloxamer 1%. Do oczyszczania i nawilżania powierzchni rany. Przetestowany dermatologiczne. Preparat o następujących wskazaniach do zastosowania: po zabiegach chirurgicznych,  do pielęgnacji szwów pooperacyjnych,  do opatrywania odleżyny oraz  owrzodzeń żylnych, do opatrywania przewlekłe ran pourazowych, do oparzeń 1. i 2. stopnia. Usuwa i zapobiega powstawaniu biofilmu. Preparat przebadany zgodnie z EN 13624 warunki brudne (drożdże) oraz EN 13727 warunki brudne  (bakterie) łącznie z MRSA) do 10 minut.  .Opakowanie butelka 1000ml</t>
  </si>
  <si>
    <t>op. 500ml</t>
  </si>
  <si>
    <t>Roztwór do płukania ran, zawierający polihexanid 0,1% i poloxamer 1%. Do oczyszczania i nawilżania powierzchni rany. Przetestowany dermatologiczne. Preparat o następujących wskazaniach do zastosowania: po zabiegach chirurgicznych,  do pielęgnacji szwów pooperacyjnych,  do opatrywania odleżyny oraz  owrzodzeń żylnych, do opatrywania przewlekłe ran pourazowych, do oparzeń 1. i 2. stopnia. Usuwa i zapobiega powstawaniu biofilmu. Preparat przebadany zgodnie z EN 13624 warunki brudne (drożdże) oraz EN 13727 warunki brudne  (bakterie) łącznie z MRSA) do 10 minut.  .Opakowanie butelka 500ml</t>
  </si>
  <si>
    <t>Preparat w formie piany do jednoczesnego mycia i dezynfekcji narzędzi. Gotowy do użycia. Skutecznie zapobiega wysychaniu materiału biologicznego. Na bazie pochodnych alkoholowych, pochodnych amin. Z zawartością kompleksu trzech enzymów oraz inhibitorów korozji. Spektrum działania: B, F, Tbc, V (BVDV, Vaccinia). Wyrób medyczny. Opakowanie a 750ml z atomizerem spieniającym.</t>
  </si>
  <si>
    <t>Płynny, alkaliczny środek do mycia w myjniach dezynfektorach, skutecznie usuwający pozostałości organiczne typu zaschnięta i denaturowana krew. Umożliwiający mycie maszynowe narzędzi i sprzętu medycznego także wykonanego z aluminium i tworzyw sztucznych w stężeniu od 2 do ml/l w temp. do 60C. Spełnia wymagania Instytutu Robeta Kocha w zakresie minimalizowania ryzyka przeniesienia nowego wariantu choroby Creuztfeldta Jacoba. Usuwa chorobotwórcze białka prionowe, w tym również VCJD &gt;2log.  Niewymagający neutralizacji, umożliwiający zastosowanie w myjniach ultradźwiękowych. pH 10,4-10,8. Posiadający w swoim składzie: niejonowe i anionowe środki powierzchniowo czynne.  enzymy, aloksylowane alkohole tłuszczowe. Nie zawierający glicerolu, oraz niesklasyfikowany jako środek niebezpieczny. Opakowanie 5l</t>
  </si>
  <si>
    <t>Płynny środek płuczący zawierający środki powierzchniowo czynne, fosfoniany oraz środki konserwujące. Do użycia w myjniach dezynfektorach niezawierający oleju parafinowego oraz alkoksylowanego alkoholu tłuszczowego. Do szybkiego bezzaciekowego płukania, znacznie przyśpieszający suszenie po maszynowym myciu i dezynfekcji, neutralizujący pozostałości alkaliczne. Znajdujący zastosowanie w miejscach gdzie do ostatniego płukania stosuje się wodę zmiękczoną. Dozowanie środka 0,2-0,8ml/l. Opakowanie 5l</t>
  </si>
  <si>
    <t>Płynny środek płuczący zawierający środki powierzchniowo czynne, polikarboksylany oraz środki konserwujące. Do użycia w myjniach dezynfektorach niezawierający oleju parafinowego oraz alkoholu i związków alkoholowych. Do szybkiego bezzaciekowego płukania, znacznie przyśpieszający suszenie po maszynowym myciu i dezynfekcji. dozowanie 0,3-1,0ml/l. Opakowanie 5l</t>
  </si>
  <si>
    <t>Kwaśny środek do gruntownego mycia / odkamieniania narzędzi ze stali nierdzewnej metodą zanurzeniową. Usuwający przebarwienia oraz naloty z rdzy. Dozowanie : 10-30 ml / l. Opakowanie: 12 kg</t>
  </si>
  <si>
    <t>Łagodny, niezawierający związków krzemowych środek do ręcznego czyszczenia szkła, porcelany, ceramiki kuchennej, powierzchni ze stali szlachetnej, aluminium, emalii oraz płyt ceramicznych z osadów kamienia i tłuszczu zawierający ethylenodioxydimetanol w opakowaniach 750 ml</t>
  </si>
  <si>
    <t>op. 1000 ml</t>
  </si>
  <si>
    <t xml:space="preserve"> Preparaty do mycia i dezynfekcji narzędzi, sprzętu medycznego i endoskopów gietkich</t>
  </si>
  <si>
    <t xml:space="preserve">Preparaty  do mycia , dezynfekcji oraz zamgławiania powierzchni i pomieszczeń </t>
  </si>
  <si>
    <t xml:space="preserve"> Preparat do mycia, dezynfekcji i pielęgnacji rąk </t>
  </si>
  <si>
    <t xml:space="preserve"> Środki do maszynowego mycia i dezynfekcji sprzętu medycznego</t>
  </si>
  <si>
    <t xml:space="preserve"> Preparaty do oczyszczania, przemywania ran i oparzeń. </t>
  </si>
  <si>
    <t>Sterylny, gotowy do użycia roztwór służący do czyszczenia, nawilżania ran ostrych i przewlekłych, usuwania biofilmu z rany w sposób zapewniający ochronę tkanki, bez ograniczeń czasu stosowania,  zawierający poliheksanidynę, wykazujący skuteczność bójczą wobec szczepów wieloopornych. Możliwość stosowania w połączeniu z opatrunkami srebrowymi.</t>
  </si>
  <si>
    <t>Preparat zawierający 2% roztwor chlorheksydyny w 70% alkoholu izopropylowym.Posiada szerokie spektrum działania obejmujące bakterie, prątki, drożdże, wszystkie wirusy osłonione (łącznie z HBV, HCV, HIV), Rota. Preparat jest przeznaczony do dezynfekcji zewnętrznych, drobnych elementów medycznych takich jak np. cewniki naczyniowe.</t>
  </si>
  <si>
    <r>
      <t xml:space="preserve">Preparat w postaci chusteczek o właściwościach myjąco dezynfekujących. Na bazie nadtlenku wodoru i czwartorzedowych zwiazków amoniowych. Nie podrażniający dróg oddechowych, pozbawiony substancji zapachowych, barwiących, chloru. Przebadany zgodnie według EN, w tym wg EN 16615. Skuteczny wobec: B (EN 13727), F (EN 13624), V (EN 14476) ,Tbc (EN 14348), S (EN 13704, EN 17126) w czasie max 1 min. Możliwość stosowania do inkubatorów, aeratorów w stomatologii oraz akcesoriów do badań laryngologicznych. wysoka kompatybilność ze stala nierdzewną, silikonem, szkłem, ceramika, materiałami porcelanowymi, akrylem, polimerem, poliweglanem, polistyrenem, HDPE, plastikiem, PCV.  Gramatura 25 g/m.kw . Opakowanie tuba rozmiar 20 x 25 cm.  Wyrób medyczny kl. IIa,.                                     </t>
    </r>
    <r>
      <rPr>
        <i/>
        <sz val="11"/>
        <rFont val="Arial"/>
        <family val="2"/>
      </rPr>
      <t>Wyrób medyczny</t>
    </r>
  </si>
  <si>
    <t xml:space="preserve">   </t>
  </si>
  <si>
    <t xml:space="preserve">op.12 kg </t>
  </si>
  <si>
    <t xml:space="preserve">op.750 ml </t>
  </si>
  <si>
    <t>op. 5 L</t>
  </si>
  <si>
    <t xml:space="preserve">op.5 L </t>
  </si>
  <si>
    <t xml:space="preserve"> op.5L</t>
  </si>
  <si>
    <t>12 szt. (zestaw: niebieski x 4, biały x 4 , czerwony x 4)</t>
  </si>
  <si>
    <t>op.= 1 szt.</t>
  </si>
  <si>
    <t>op. = 10 szt</t>
  </si>
  <si>
    <t>op. 250 ml</t>
  </si>
  <si>
    <t xml:space="preserve">Preparat do ręcznej pielęgnacji narzędzi chirurgicznych, zawiera biały olej (olej mineralny/płynna parafina), nie powoduje żadnych osadów, toksykologicznie bezpieczny. Skład &lt;5% niejonowe środki powierzchniowo czynne, 25-&lt;50% alifatyczne węglowodory, nie wpływający na proces sterylizacji parowej (emulguje w wodzie). Nie zawiera chlorofluorowęglowodorów (CFC).Opakowanie spray:400 ml </t>
  </si>
  <si>
    <t>op.400ml</t>
  </si>
  <si>
    <t>op. 30 g</t>
  </si>
  <si>
    <t>op. 30 ml</t>
  </si>
  <si>
    <t>Producent,nazwa, nr katalogowy</t>
  </si>
  <si>
    <t>tuba 100szt.</t>
  </si>
  <si>
    <t>butelka 1L</t>
  </si>
  <si>
    <t>Gotowy do użycia preparat w płynie przeznaczony do dezynfekcji drogą powietrzną na bazie nadtlenku wodoru 7,4%. Możliwość zastosowania ; sale operacyjne i zabiegowe, gabinety lekarskie, transport medyczny, laboratoria i inne. Dezynfekcja powierzchni mających kontakt z artykułami żywnościowymi. Skuteczność biobójcza metodą NF T 72-281: bakteriobójczość 2 godz. , grzybobójczość 2 godz., prątkobójczość  ( Mycobacterium Terrae)  3 godz. , wirusobójczość (Polio, Adeno, Noro, Sars cov 2) w 2 godz., sporobójczość (bacillus S.) w 2 godz. Produkt kompatybilny z urzadzeniem AEROSEPT 500</t>
  </si>
  <si>
    <t>op. (30 szt.)</t>
  </si>
  <si>
    <t>Paski testowe umożliwiające sprawdzenie aktywności preparatu wymienionego w pozycji 6</t>
  </si>
  <si>
    <r>
      <t xml:space="preserve">PAKIET NR 3 Preparaty do mycia i dezynfekcji narzędzi i sprzętu medycznego 1 - </t>
    </r>
    <r>
      <rPr>
        <b/>
        <sz val="16"/>
        <color indexed="53"/>
        <rFont val="Arial"/>
        <family val="2"/>
      </rPr>
      <t>Modyfikacja 17.04.2024 r.</t>
    </r>
  </si>
  <si>
    <t>PAKIET NR 11  Mata  - Modyfikacja 17.04.2024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</si>
</sst>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;\-#,##0.00,"/>
    <numFmt numFmtId="167" formatCode="#,##0.00&quot; zł &quot;;#,##0.00&quot; zł &quot;;\-#&quot; zł &quot;;@\ "/>
    <numFmt numFmtId="168" formatCode="#,##0.00&quot; zł&quot;"/>
    <numFmt numFmtId="169" formatCode="#,##0.00_ ;\-#,##0.00\ "/>
    <numFmt numFmtId="170" formatCode="\ #,##0.00&quot; zł &quot;;\-#,##0.00&quot; zł &quot;;&quot; -&quot;#&quot; zł &quot;;@\ "/>
    <numFmt numFmtId="171" formatCode="#,##0.00\ [$zł-415];[Red]\-#,##0.00\ [$zł-415]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[Red]\-#,##0.00\ "/>
  </numFmts>
  <fonts count="112">
    <font>
      <sz val="11"/>
      <color indexed="18"/>
      <name val="Czcionka tekstu podstawowego"/>
      <family val="2"/>
    </font>
    <font>
      <sz val="10"/>
      <name val="Arial"/>
      <family val="0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b/>
      <sz val="24"/>
      <color indexed="8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u val="single"/>
      <sz val="10"/>
      <color indexed="12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63"/>
      <name val="Czcionka tekstu podstawowego"/>
      <family val="2"/>
    </font>
    <font>
      <sz val="10"/>
      <color indexed="18"/>
      <name val="Czcionka tekstu podstawowego"/>
      <family val="2"/>
    </font>
    <font>
      <sz val="11"/>
      <name val="Czcionka tekstu podstawowego"/>
      <family val="2"/>
    </font>
    <font>
      <b/>
      <sz val="14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18"/>
      <name val="Times New Roman"/>
      <family val="1"/>
    </font>
    <font>
      <sz val="11"/>
      <color indexed="10"/>
      <name val="Czcionka tekstu podstawowego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30"/>
      <name val="Czcionka tekstu podstawowego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b/>
      <sz val="14"/>
      <color indexed="18"/>
      <name val="Czcionka tekstu podstawowego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8"/>
      <name val="Czcionka tekstu podstawowego"/>
      <family val="2"/>
    </font>
    <font>
      <sz val="20"/>
      <color indexed="18"/>
      <name val="Times New Roman"/>
      <family val="1"/>
    </font>
    <font>
      <sz val="16"/>
      <color indexed="18"/>
      <name val="Arial"/>
      <family val="2"/>
    </font>
    <font>
      <sz val="16"/>
      <name val="Arial"/>
      <family val="2"/>
    </font>
    <font>
      <b/>
      <sz val="16"/>
      <color indexed="18"/>
      <name val="Arial"/>
      <family val="2"/>
    </font>
    <font>
      <b/>
      <sz val="16"/>
      <color indexed="18"/>
      <name val="Czcionka tekstu podstawowego"/>
      <family val="2"/>
    </font>
    <font>
      <b/>
      <sz val="14"/>
      <color indexed="18"/>
      <name val="Times New Roman"/>
      <family val="1"/>
    </font>
    <font>
      <b/>
      <sz val="11"/>
      <color indexed="1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4"/>
      <color indexed="18"/>
      <name val="Czcionka tekstu podstawowego"/>
      <family val="2"/>
    </font>
    <font>
      <b/>
      <sz val="11"/>
      <name val="Czcionka tekstu podstawowego"/>
      <family val="0"/>
    </font>
    <font>
      <b/>
      <sz val="16"/>
      <name val="Arial"/>
      <family val="2"/>
    </font>
    <font>
      <sz val="16"/>
      <color indexed="18"/>
      <name val="Czcionka tekstu podstawowego"/>
      <family val="2"/>
    </font>
    <font>
      <b/>
      <sz val="18"/>
      <name val="Arial"/>
      <family val="2"/>
    </font>
    <font>
      <sz val="18"/>
      <name val="Times New Roman"/>
      <family val="1"/>
    </font>
    <font>
      <sz val="1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2"/>
      <name val="Calibri"/>
      <family val="2"/>
    </font>
    <font>
      <i/>
      <sz val="11"/>
      <name val="Arial"/>
      <family val="2"/>
    </font>
    <font>
      <sz val="1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10"/>
      <name val="Arial"/>
      <family val="2"/>
    </font>
    <font>
      <sz val="11"/>
      <color indexed="53"/>
      <name val="Czcionka tekstu podstawowego"/>
      <family val="2"/>
    </font>
    <font>
      <sz val="11"/>
      <color indexed="53"/>
      <name val="Arial"/>
      <family val="2"/>
    </font>
    <font>
      <sz val="22"/>
      <color indexed="10"/>
      <name val="Czcionka tekstu podstawowego"/>
      <family val="2"/>
    </font>
    <font>
      <sz val="22"/>
      <color indexed="53"/>
      <name val="Czcionka tekstu podstawowego"/>
      <family val="2"/>
    </font>
    <font>
      <b/>
      <sz val="14"/>
      <color indexed="53"/>
      <name val="Times New Roman"/>
      <family val="1"/>
    </font>
    <font>
      <b/>
      <sz val="16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4"/>
      <color rgb="FFC00000"/>
      <name val="Arial"/>
      <family val="2"/>
    </font>
    <font>
      <sz val="11"/>
      <color rgb="FFFF0000"/>
      <name val="Czcionka tekstu podstawowego"/>
      <family val="2"/>
    </font>
    <font>
      <sz val="11"/>
      <color rgb="FF000000"/>
      <name val="Arial"/>
      <family val="2"/>
    </font>
    <font>
      <sz val="11"/>
      <color rgb="FFC00000"/>
      <name val="Czcionka tekstu podstawowego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22"/>
      <color rgb="FFC00000"/>
      <name val="Czcionka tekstu podstawowego"/>
      <family val="2"/>
    </font>
    <font>
      <sz val="22"/>
      <color rgb="FFFF0000"/>
      <name val="Czcionka tekstu podstawowego"/>
      <family val="2"/>
    </font>
    <font>
      <b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2" fillId="0" borderId="0" applyNumberFormat="0" applyFill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4" fillId="29" borderId="0" applyNumberFormat="0" applyBorder="0" applyProtection="0">
      <alignment/>
    </xf>
    <xf numFmtId="0" fontId="86" fillId="30" borderId="1" applyNumberFormat="0" applyAlignment="0" applyProtection="0"/>
    <xf numFmtId="0" fontId="87" fillId="31" borderId="2" applyNumberFormat="0" applyAlignment="0" applyProtection="0"/>
    <xf numFmtId="0" fontId="88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Protection="0">
      <alignment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Protection="0">
      <alignment/>
    </xf>
    <xf numFmtId="0" fontId="7" fillId="34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89" fillId="0" borderId="3" applyNumberFormat="0" applyFill="0" applyAlignment="0" applyProtection="0"/>
    <xf numFmtId="0" fontId="90" fillId="35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12" fillId="36" borderId="0" applyNumberFormat="0" applyBorder="0" applyProtection="0">
      <alignment/>
    </xf>
    <xf numFmtId="0" fontId="94" fillId="37" borderId="0" applyNumberFormat="0" applyBorder="0" applyAlignment="0" applyProtection="0"/>
    <xf numFmtId="0" fontId="1" fillId="0" borderId="0">
      <alignment/>
      <protection/>
    </xf>
    <xf numFmtId="0" fontId="13" fillId="36" borderId="8" applyNumberFormat="0" applyProtection="0">
      <alignment/>
    </xf>
    <xf numFmtId="0" fontId="95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9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Protection="0">
      <alignment/>
    </xf>
    <xf numFmtId="0" fontId="100" fillId="39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9" fontId="0" fillId="0" borderId="0" xfId="0" applyNumberFormat="1" applyAlignment="1">
      <alignment/>
    </xf>
    <xf numFmtId="0" fontId="17" fillId="0" borderId="0" xfId="0" applyFont="1" applyAlignment="1">
      <alignment vertical="center"/>
    </xf>
    <xf numFmtId="0" fontId="18" fillId="0" borderId="11" xfId="50" applyFont="1" applyBorder="1" applyAlignment="1" applyProtection="1">
      <alignment horizontal="center" vertical="center" wrapText="1"/>
      <protection/>
    </xf>
    <xf numFmtId="0" fontId="19" fillId="0" borderId="11" xfId="50" applyFont="1" applyBorder="1" applyAlignment="1" applyProtection="1">
      <alignment horizontal="center" vertical="center" wrapText="1"/>
      <protection/>
    </xf>
    <xf numFmtId="0" fontId="20" fillId="0" borderId="11" xfId="50" applyFont="1" applyBorder="1" applyAlignment="1" applyProtection="1">
      <alignment horizontal="center" vertical="center" wrapText="1"/>
      <protection/>
    </xf>
    <xf numFmtId="9" fontId="18" fillId="0" borderId="11" xfId="50" applyNumberFormat="1" applyFont="1" applyBorder="1" applyAlignment="1" applyProtection="1">
      <alignment horizontal="center" vertical="center" wrapText="1"/>
      <protection/>
    </xf>
    <xf numFmtId="0" fontId="21" fillId="0" borderId="12" xfId="5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left" vertical="center" wrapText="1"/>
    </xf>
    <xf numFmtId="0" fontId="22" fillId="0" borderId="12" xfId="50" applyFont="1" applyBorder="1" applyAlignment="1" applyProtection="1">
      <alignment horizontal="center" vertical="center" wrapText="1"/>
      <protection/>
    </xf>
    <xf numFmtId="0" fontId="23" fillId="0" borderId="12" xfId="50" applyFont="1" applyBorder="1" applyAlignment="1" applyProtection="1">
      <alignment horizontal="center" vertical="center" wrapText="1"/>
      <protection/>
    </xf>
    <xf numFmtId="0" fontId="24" fillId="0" borderId="12" xfId="50" applyFont="1" applyBorder="1" applyAlignment="1" applyProtection="1">
      <alignment horizontal="center" vertical="center" wrapText="1"/>
      <protection/>
    </xf>
    <xf numFmtId="2" fontId="21" fillId="0" borderId="12" xfId="50" applyNumberFormat="1" applyFont="1" applyBorder="1" applyAlignment="1" applyProtection="1">
      <alignment horizontal="center" vertical="center" wrapText="1"/>
      <protection/>
    </xf>
    <xf numFmtId="166" fontId="21" fillId="0" borderId="12" xfId="50" applyNumberFormat="1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50" applyFont="1" applyBorder="1" applyAlignment="1" applyProtection="1">
      <alignment horizontal="center" vertical="center"/>
      <protection/>
    </xf>
    <xf numFmtId="0" fontId="23" fillId="0" borderId="12" xfId="50" applyFont="1" applyBorder="1" applyAlignment="1" applyProtection="1">
      <alignment horizontal="center" vertical="center"/>
      <protection/>
    </xf>
    <xf numFmtId="0" fontId="20" fillId="0" borderId="12" xfId="50" applyFont="1" applyBorder="1" applyAlignment="1" applyProtection="1">
      <alignment horizontal="center" vertical="center" wrapText="1"/>
      <protection/>
    </xf>
    <xf numFmtId="166" fontId="23" fillId="0" borderId="12" xfId="5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12" xfId="5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2" fontId="23" fillId="0" borderId="12" xfId="50" applyNumberFormat="1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30" fillId="0" borderId="12" xfId="50" applyFont="1" applyBorder="1" applyAlignment="1" applyProtection="1">
      <alignment horizontal="center" vertical="center" wrapText="1"/>
      <protection/>
    </xf>
    <xf numFmtId="0" fontId="17" fillId="0" borderId="12" xfId="50" applyFont="1" applyBorder="1" applyAlignment="1" applyProtection="1">
      <alignment horizontal="center" vertical="center" wrapText="1"/>
      <protection/>
    </xf>
    <xf numFmtId="166" fontId="17" fillId="0" borderId="12" xfId="5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166" fontId="17" fillId="0" borderId="12" xfId="0" applyNumberFormat="1" applyFont="1" applyBorder="1" applyAlignment="1">
      <alignment horizontal="center" vertical="center"/>
    </xf>
    <xf numFmtId="0" fontId="31" fillId="0" borderId="12" xfId="50" applyFont="1" applyBorder="1" applyAlignment="1" applyProtection="1">
      <alignment horizontal="center" vertical="center" wrapText="1"/>
      <protection/>
    </xf>
    <xf numFmtId="0" fontId="31" fillId="0" borderId="12" xfId="50" applyFont="1" applyBorder="1" applyAlignment="1" applyProtection="1">
      <alignment vertical="center" wrapText="1"/>
      <protection/>
    </xf>
    <xf numFmtId="0" fontId="16" fillId="0" borderId="12" xfId="50" applyFont="1" applyBorder="1" applyAlignment="1" applyProtection="1">
      <alignment horizontal="center" vertical="center" wrapText="1"/>
      <protection/>
    </xf>
    <xf numFmtId="9" fontId="31" fillId="0" borderId="12" xfId="50" applyNumberFormat="1" applyFont="1" applyBorder="1" applyAlignment="1" applyProtection="1">
      <alignment horizontal="center" vertical="center" wrapText="1"/>
      <protection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50" applyFont="1" applyBorder="1" applyAlignment="1" applyProtection="1">
      <alignment horizontal="center" vertical="center" wrapText="1"/>
      <protection/>
    </xf>
    <xf numFmtId="166" fontId="32" fillId="0" borderId="12" xfId="0" applyNumberFormat="1" applyFont="1" applyBorder="1" applyAlignment="1">
      <alignment horizontal="center" vertical="center"/>
    </xf>
    <xf numFmtId="2" fontId="33" fillId="0" borderId="12" xfId="50" applyNumberFormat="1" applyFont="1" applyBorder="1" applyAlignment="1" applyProtection="1">
      <alignment horizontal="center" vertical="center" wrapText="1"/>
      <protection/>
    </xf>
    <xf numFmtId="166" fontId="33" fillId="0" borderId="12" xfId="5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2" xfId="50" applyFont="1" applyBorder="1" applyAlignment="1" applyProtection="1">
      <alignment horizontal="center" vertical="center" wrapText="1"/>
      <protection/>
    </xf>
    <xf numFmtId="166" fontId="33" fillId="0" borderId="1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wrapText="1"/>
    </xf>
    <xf numFmtId="0" fontId="36" fillId="0" borderId="0" xfId="0" applyFont="1" applyAlignment="1">
      <alignment vertical="center"/>
    </xf>
    <xf numFmtId="0" fontId="18" fillId="0" borderId="12" xfId="50" applyFont="1" applyBorder="1" applyAlignment="1" applyProtection="1">
      <alignment horizontal="center" vertical="center" wrapText="1"/>
      <protection/>
    </xf>
    <xf numFmtId="0" fontId="18" fillId="0" borderId="12" xfId="50" applyFont="1" applyBorder="1" applyAlignment="1" applyProtection="1">
      <alignment vertical="center" wrapText="1"/>
      <protection/>
    </xf>
    <xf numFmtId="9" fontId="18" fillId="0" borderId="12" xfId="50" applyNumberFormat="1" applyFont="1" applyBorder="1" applyAlignment="1" applyProtection="1">
      <alignment horizontal="center" vertical="center" wrapText="1"/>
      <protection/>
    </xf>
    <xf numFmtId="9" fontId="17" fillId="0" borderId="12" xfId="0" applyNumberFormat="1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23" fillId="0" borderId="11" xfId="50" applyFont="1" applyBorder="1" applyAlignment="1" applyProtection="1">
      <alignment horizontal="center" vertical="center" wrapText="1"/>
      <protection/>
    </xf>
    <xf numFmtId="2" fontId="17" fillId="0" borderId="12" xfId="0" applyNumberFormat="1" applyFont="1" applyBorder="1" applyAlignment="1">
      <alignment horizontal="center" vertical="center"/>
    </xf>
    <xf numFmtId="2" fontId="17" fillId="0" borderId="11" xfId="50" applyNumberFormat="1" applyFont="1" applyBorder="1" applyAlignment="1" applyProtection="1">
      <alignment horizontal="center" vertical="center" wrapText="1"/>
      <protection/>
    </xf>
    <xf numFmtId="166" fontId="17" fillId="0" borderId="11" xfId="50" applyNumberFormat="1" applyFont="1" applyBorder="1" applyAlignment="1" applyProtection="1">
      <alignment horizontal="center" vertical="center"/>
      <protection/>
    </xf>
    <xf numFmtId="2" fontId="23" fillId="0" borderId="12" xfId="0" applyNumberFormat="1" applyFont="1" applyBorder="1" applyAlignment="1">
      <alignment horizontal="center" vertical="center"/>
    </xf>
    <xf numFmtId="0" fontId="28" fillId="0" borderId="11" xfId="50" applyFont="1" applyBorder="1" applyAlignment="1" applyProtection="1">
      <alignment horizontal="center" vertical="center" wrapText="1"/>
      <protection/>
    </xf>
    <xf numFmtId="0" fontId="38" fillId="0" borderId="11" xfId="50" applyFont="1" applyBorder="1" applyAlignment="1" applyProtection="1">
      <alignment horizontal="center" vertical="center" wrapText="1"/>
      <protection/>
    </xf>
    <xf numFmtId="2" fontId="37" fillId="0" borderId="11" xfId="50" applyNumberFormat="1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>
      <alignment horizontal="center" vertical="center"/>
    </xf>
    <xf numFmtId="9" fontId="17" fillId="0" borderId="11" xfId="0" applyNumberFormat="1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/>
    </xf>
    <xf numFmtId="0" fontId="28" fillId="0" borderId="14" xfId="50" applyFont="1" applyBorder="1" applyAlignment="1" applyProtection="1">
      <alignment horizontal="center" vertical="center" wrapText="1"/>
      <protection/>
    </xf>
    <xf numFmtId="2" fontId="37" fillId="0" borderId="11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vertical="center" wrapText="1"/>
    </xf>
    <xf numFmtId="0" fontId="41" fillId="0" borderId="12" xfId="50" applyFont="1" applyBorder="1" applyAlignment="1" applyProtection="1">
      <alignment vertical="center" wrapText="1"/>
      <protection/>
    </xf>
    <xf numFmtId="0" fontId="42" fillId="0" borderId="12" xfId="50" applyFont="1" applyBorder="1" applyAlignment="1" applyProtection="1">
      <alignment horizontal="center" vertical="center" wrapText="1"/>
      <protection/>
    </xf>
    <xf numFmtId="0" fontId="41" fillId="0" borderId="12" xfId="50" applyFont="1" applyBorder="1" applyAlignment="1" applyProtection="1">
      <alignment horizontal="center" vertical="center" wrapText="1"/>
      <protection/>
    </xf>
    <xf numFmtId="0" fontId="43" fillId="0" borderId="12" xfId="50" applyFont="1" applyBorder="1" applyAlignment="1" applyProtection="1">
      <alignment horizontal="center" vertical="center" wrapText="1"/>
      <protection/>
    </xf>
    <xf numFmtId="166" fontId="41" fillId="0" borderId="12" xfId="50" applyNumberFormat="1" applyFont="1" applyBorder="1" applyAlignment="1" applyProtection="1">
      <alignment horizontal="center" vertical="center" wrapText="1"/>
      <protection/>
    </xf>
    <xf numFmtId="2" fontId="41" fillId="0" borderId="12" xfId="50" applyNumberFormat="1" applyFont="1" applyBorder="1" applyAlignment="1" applyProtection="1">
      <alignment horizontal="center" vertical="center" wrapText="1"/>
      <protection/>
    </xf>
    <xf numFmtId="166" fontId="41" fillId="0" borderId="12" xfId="50" applyNumberFormat="1" applyFont="1" applyBorder="1" applyAlignment="1" applyProtection="1">
      <alignment horizontal="center" vertical="center"/>
      <protection/>
    </xf>
    <xf numFmtId="0" fontId="42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vertical="center"/>
    </xf>
    <xf numFmtId="166" fontId="41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8" fillId="0" borderId="12" xfId="50" applyFont="1" applyBorder="1" applyAlignment="1" applyProtection="1">
      <alignment horizontal="center" wrapText="1"/>
      <protection/>
    </xf>
    <xf numFmtId="2" fontId="17" fillId="0" borderId="12" xfId="50" applyNumberFormat="1" applyFont="1" applyBorder="1" applyAlignment="1" applyProtection="1">
      <alignment horizontal="center" vertical="center" wrapText="1"/>
      <protection/>
    </xf>
    <xf numFmtId="166" fontId="17" fillId="0" borderId="12" xfId="5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center" vertical="center"/>
    </xf>
    <xf numFmtId="166" fontId="23" fillId="0" borderId="12" xfId="0" applyNumberFormat="1" applyFont="1" applyBorder="1" applyAlignment="1">
      <alignment horizontal="center" vertical="center"/>
    </xf>
    <xf numFmtId="169" fontId="23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14" fillId="0" borderId="0" xfId="0" applyFont="1" applyAlignment="1">
      <alignment/>
    </xf>
    <xf numFmtId="0" fontId="18" fillId="0" borderId="11" xfId="50" applyFont="1" applyBorder="1" applyAlignment="1" applyProtection="1">
      <alignment vertical="center" wrapText="1"/>
      <protection/>
    </xf>
    <xf numFmtId="0" fontId="23" fillId="0" borderId="15" xfId="0" applyFont="1" applyBorder="1" applyAlignment="1">
      <alignment horizontal="center" vertical="center"/>
    </xf>
    <xf numFmtId="166" fontId="23" fillId="0" borderId="12" xfId="50" applyNumberFormat="1" applyFont="1" applyBorder="1" applyAlignment="1" applyProtection="1">
      <alignment horizontal="center" vertical="center" wrapText="1"/>
      <protection/>
    </xf>
    <xf numFmtId="4" fontId="23" fillId="0" borderId="16" xfId="50" applyNumberFormat="1" applyFont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left" vertical="center"/>
    </xf>
    <xf numFmtId="0" fontId="19" fillId="0" borderId="12" xfId="50" applyFont="1" applyBorder="1" applyAlignment="1" applyProtection="1">
      <alignment horizontal="center" vertical="center" wrapText="1"/>
      <protection/>
    </xf>
    <xf numFmtId="0" fontId="47" fillId="0" borderId="12" xfId="50" applyFont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66" fontId="28" fillId="0" borderId="16" xfId="50" applyNumberFormat="1" applyFont="1" applyFill="1" applyBorder="1" applyAlignment="1" applyProtection="1">
      <alignment horizontal="center" vertical="center"/>
      <protection/>
    </xf>
    <xf numFmtId="166" fontId="28" fillId="0" borderId="12" xfId="50" applyNumberFormat="1" applyFont="1" applyFill="1" applyBorder="1" applyAlignment="1" applyProtection="1">
      <alignment horizontal="center" vertical="center"/>
      <protection/>
    </xf>
    <xf numFmtId="0" fontId="23" fillId="0" borderId="12" xfId="51" applyFont="1" applyBorder="1" applyAlignment="1">
      <alignment vertical="center" wrapText="1"/>
      <protection/>
    </xf>
    <xf numFmtId="2" fontId="0" fillId="0" borderId="0" xfId="0" applyNumberFormat="1" applyAlignment="1">
      <alignment/>
    </xf>
    <xf numFmtId="0" fontId="50" fillId="0" borderId="0" xfId="0" applyFont="1" applyAlignment="1">
      <alignment/>
    </xf>
    <xf numFmtId="2" fontId="18" fillId="0" borderId="11" xfId="50" applyNumberFormat="1" applyFont="1" applyBorder="1" applyAlignment="1" applyProtection="1">
      <alignment horizontal="center" vertical="center" wrapText="1"/>
      <protection/>
    </xf>
    <xf numFmtId="0" fontId="23" fillId="0" borderId="12" xfId="50" applyFont="1" applyBorder="1" applyAlignment="1" applyProtection="1">
      <alignment vertical="center" wrapText="1"/>
      <protection/>
    </xf>
    <xf numFmtId="0" fontId="50" fillId="0" borderId="0" xfId="0" applyFont="1" applyAlignment="1">
      <alignment vertical="center"/>
    </xf>
    <xf numFmtId="0" fontId="38" fillId="0" borderId="12" xfId="50" applyFont="1" applyBorder="1" applyAlignment="1" applyProtection="1">
      <alignment horizontal="center" vertical="center" wrapText="1"/>
      <protection/>
    </xf>
    <xf numFmtId="0" fontId="48" fillId="0" borderId="12" xfId="50" applyFont="1" applyBorder="1" applyAlignment="1" applyProtection="1">
      <alignment horizontal="center" vertical="center" wrapText="1"/>
      <protection/>
    </xf>
    <xf numFmtId="2" fontId="38" fillId="0" borderId="12" xfId="50" applyNumberFormat="1" applyFont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8" fillId="0" borderId="11" xfId="52" applyFont="1" applyBorder="1" applyAlignment="1" applyProtection="1">
      <alignment horizontal="center" vertical="center" wrapText="1"/>
      <protection/>
    </xf>
    <xf numFmtId="0" fontId="38" fillId="0" borderId="11" xfId="52" applyFont="1" applyBorder="1" applyAlignment="1" applyProtection="1">
      <alignment vertical="center" wrapText="1"/>
      <protection/>
    </xf>
    <xf numFmtId="0" fontId="48" fillId="0" borderId="11" xfId="52" applyFont="1" applyBorder="1" applyAlignment="1" applyProtection="1">
      <alignment horizontal="center" vertical="center" wrapText="1"/>
      <protection/>
    </xf>
    <xf numFmtId="0" fontId="17" fillId="0" borderId="12" xfId="52" applyFont="1" applyBorder="1" applyAlignment="1" applyProtection="1">
      <alignment horizontal="center" vertical="center" wrapText="1"/>
      <protection/>
    </xf>
    <xf numFmtId="0" fontId="23" fillId="0" borderId="12" xfId="52" applyFont="1" applyBorder="1" applyAlignment="1" applyProtection="1">
      <alignment horizontal="center" vertical="center" wrapText="1"/>
      <protection/>
    </xf>
    <xf numFmtId="0" fontId="18" fillId="0" borderId="12" xfId="52" applyFont="1" applyBorder="1" applyAlignment="1" applyProtection="1">
      <alignment horizontal="center" vertical="center" wrapText="1"/>
      <protection/>
    </xf>
    <xf numFmtId="4" fontId="23" fillId="0" borderId="12" xfId="52" applyNumberFormat="1" applyFont="1" applyBorder="1" applyAlignment="1" applyProtection="1">
      <alignment horizontal="center" vertical="center" wrapText="1"/>
      <protection/>
    </xf>
    <xf numFmtId="0" fontId="23" fillId="0" borderId="12" xfId="52" applyFont="1" applyBorder="1" applyAlignment="1" applyProtection="1">
      <alignment horizontal="center" vertical="center"/>
      <protection/>
    </xf>
    <xf numFmtId="4" fontId="23" fillId="0" borderId="12" xfId="52" applyNumberFormat="1" applyFont="1" applyBorder="1" applyAlignment="1" applyProtection="1">
      <alignment horizontal="center" vertical="center"/>
      <protection/>
    </xf>
    <xf numFmtId="4" fontId="28" fillId="0" borderId="12" xfId="52" applyNumberFormat="1" applyFont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0" fontId="48" fillId="0" borderId="11" xfId="52" applyFont="1" applyBorder="1" applyAlignment="1" applyProtection="1">
      <alignment vertical="center" wrapText="1"/>
      <protection/>
    </xf>
    <xf numFmtId="0" fontId="15" fillId="0" borderId="12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0" fontId="20" fillId="0" borderId="12" xfId="52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12" xfId="0" applyBorder="1" applyAlignment="1">
      <alignment horizontal="center"/>
    </xf>
    <xf numFmtId="0" fontId="37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67" fontId="21" fillId="0" borderId="12" xfId="5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0" fillId="0" borderId="18" xfId="0" applyBorder="1" applyAlignment="1">
      <alignment/>
    </xf>
    <xf numFmtId="0" fontId="23" fillId="0" borderId="12" xfId="50" applyFont="1" applyFill="1" applyBorder="1" applyAlignment="1" applyProtection="1">
      <alignment vertical="center" wrapText="1"/>
      <protection/>
    </xf>
    <xf numFmtId="0" fontId="23" fillId="0" borderId="12" xfId="50" applyFont="1" applyFill="1" applyBorder="1" applyAlignment="1" applyProtection="1">
      <alignment horizontal="center" vertical="center" wrapText="1"/>
      <protection/>
    </xf>
    <xf numFmtId="0" fontId="20" fillId="0" borderId="12" xfId="50" applyFont="1" applyFill="1" applyBorder="1" applyAlignment="1" applyProtection="1">
      <alignment horizontal="center" vertical="center" wrapText="1"/>
      <protection/>
    </xf>
    <xf numFmtId="166" fontId="23" fillId="0" borderId="12" xfId="50" applyNumberFormat="1" applyFont="1" applyFill="1" applyBorder="1" applyAlignment="1" applyProtection="1">
      <alignment horizontal="center" vertical="center" wrapText="1"/>
      <protection/>
    </xf>
    <xf numFmtId="2" fontId="23" fillId="0" borderId="12" xfId="50" applyNumberFormat="1" applyFont="1" applyFill="1" applyBorder="1" applyAlignment="1" applyProtection="1">
      <alignment horizontal="center" vertical="center" wrapText="1"/>
      <protection/>
    </xf>
    <xf numFmtId="166" fontId="23" fillId="0" borderId="12" xfId="50" applyNumberFormat="1" applyFont="1" applyFill="1" applyBorder="1" applyAlignment="1" applyProtection="1">
      <alignment horizontal="center" vertical="center"/>
      <protection/>
    </xf>
    <xf numFmtId="166" fontId="23" fillId="0" borderId="12" xfId="0" applyNumberFormat="1" applyFont="1" applyFill="1" applyBorder="1" applyAlignment="1">
      <alignment horizontal="center" vertical="center"/>
    </xf>
    <xf numFmtId="166" fontId="21" fillId="0" borderId="12" xfId="50" applyNumberFormat="1" applyFont="1" applyBorder="1" applyAlignment="1">
      <alignment horizontal="center" vertical="center" wrapText="1"/>
      <protection/>
    </xf>
    <xf numFmtId="166" fontId="21" fillId="0" borderId="12" xfId="50" applyNumberFormat="1" applyFont="1" applyBorder="1" applyAlignment="1">
      <alignment horizontal="center" vertical="center"/>
      <protection/>
    </xf>
    <xf numFmtId="166" fontId="23" fillId="0" borderId="12" xfId="50" applyNumberFormat="1" applyFont="1" applyBorder="1" applyAlignment="1">
      <alignment horizontal="center" vertical="center"/>
      <protection/>
    </xf>
    <xf numFmtId="166" fontId="17" fillId="0" borderId="12" xfId="50" applyNumberFormat="1" applyFont="1" applyBorder="1" applyAlignment="1">
      <alignment horizontal="center" vertical="center" wrapText="1"/>
      <protection/>
    </xf>
    <xf numFmtId="166" fontId="33" fillId="0" borderId="12" xfId="50" applyNumberFormat="1" applyFont="1" applyBorder="1" applyAlignment="1">
      <alignment horizontal="center" vertical="center" wrapText="1"/>
      <protection/>
    </xf>
    <xf numFmtId="0" fontId="38" fillId="0" borderId="11" xfId="50" applyFont="1" applyBorder="1" applyAlignment="1" applyProtection="1">
      <alignment vertical="center" wrapText="1"/>
      <protection/>
    </xf>
    <xf numFmtId="0" fontId="48" fillId="0" borderId="11" xfId="50" applyFont="1" applyBorder="1" applyAlignment="1" applyProtection="1">
      <alignment horizontal="center" vertical="center" wrapText="1"/>
      <protection/>
    </xf>
    <xf numFmtId="166" fontId="17" fillId="0" borderId="19" xfId="50" applyNumberFormat="1" applyFont="1" applyBorder="1" applyAlignment="1" applyProtection="1">
      <alignment horizontal="center" vertical="center"/>
      <protection/>
    </xf>
    <xf numFmtId="9" fontId="17" fillId="0" borderId="19" xfId="0" applyNumberFormat="1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/>
    </xf>
    <xf numFmtId="0" fontId="28" fillId="0" borderId="19" xfId="50" applyFont="1" applyBorder="1" applyAlignment="1" applyProtection="1">
      <alignment horizontal="center" vertical="center" wrapText="1"/>
      <protection/>
    </xf>
    <xf numFmtId="0" fontId="36" fillId="0" borderId="0" xfId="0" applyFont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19" xfId="50" applyFont="1" applyBorder="1" applyAlignment="1" applyProtection="1">
      <alignment horizontal="center" vertical="center" wrapText="1"/>
      <protection/>
    </xf>
    <xf numFmtId="0" fontId="20" fillId="0" borderId="19" xfId="50" applyFont="1" applyBorder="1" applyAlignment="1" applyProtection="1">
      <alignment horizontal="center" vertical="center" wrapText="1"/>
      <protection/>
    </xf>
    <xf numFmtId="2" fontId="23" fillId="0" borderId="19" xfId="50" applyNumberFormat="1" applyFont="1" applyBorder="1" applyAlignment="1" applyProtection="1">
      <alignment horizontal="center" vertical="center" wrapText="1"/>
      <protection/>
    </xf>
    <xf numFmtId="166" fontId="23" fillId="0" borderId="19" xfId="50" applyNumberFormat="1" applyFont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2" fontId="23" fillId="0" borderId="13" xfId="50" applyNumberFormat="1" applyFont="1" applyBorder="1" applyAlignment="1" applyProtection="1">
      <alignment horizontal="center" vertical="center" wrapText="1"/>
      <protection/>
    </xf>
    <xf numFmtId="0" fontId="21" fillId="0" borderId="11" xfId="5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horizontal="left" vertical="center" wrapText="1"/>
    </xf>
    <xf numFmtId="0" fontId="22" fillId="0" borderId="11" xfId="50" applyFont="1" applyBorder="1" applyAlignment="1" applyProtection="1">
      <alignment horizontal="center" vertical="center" wrapText="1"/>
      <protection/>
    </xf>
    <xf numFmtId="166" fontId="101" fillId="0" borderId="11" xfId="50" applyNumberFormat="1" applyFont="1" applyBorder="1" applyAlignment="1">
      <alignment horizontal="center" vertical="center" wrapText="1"/>
      <protection/>
    </xf>
    <xf numFmtId="0" fontId="21" fillId="0" borderId="17" xfId="5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7" xfId="50" applyFont="1" applyBorder="1" applyAlignment="1" applyProtection="1">
      <alignment horizontal="center" vertical="center" wrapText="1"/>
      <protection/>
    </xf>
    <xf numFmtId="0" fontId="23" fillId="0" borderId="17" xfId="50" applyFont="1" applyBorder="1" applyAlignment="1" applyProtection="1">
      <alignment horizontal="center" vertical="center" wrapText="1"/>
      <protection/>
    </xf>
    <xf numFmtId="166" fontId="21" fillId="0" borderId="17" xfId="50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1" fillId="0" borderId="19" xfId="5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 horizontal="left" vertical="center" wrapText="1"/>
    </xf>
    <xf numFmtId="0" fontId="22" fillId="0" borderId="19" xfId="50" applyFont="1" applyBorder="1" applyAlignment="1" applyProtection="1">
      <alignment horizontal="center" vertical="center" wrapText="1"/>
      <protection/>
    </xf>
    <xf numFmtId="166" fontId="21" fillId="0" borderId="19" xfId="50" applyNumberFormat="1" applyFont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4" fontId="24" fillId="0" borderId="12" xfId="50" applyNumberFormat="1" applyFont="1" applyBorder="1" applyAlignment="1" applyProtection="1">
      <alignment horizontal="center" vertical="center"/>
      <protection/>
    </xf>
    <xf numFmtId="4" fontId="47" fillId="0" borderId="12" xfId="78" applyNumberFormat="1" applyFont="1" applyBorder="1" applyAlignment="1" applyProtection="1">
      <alignment horizontal="center" vertical="center"/>
      <protection/>
    </xf>
    <xf numFmtId="0" fontId="55" fillId="0" borderId="0" xfId="0" applyFont="1" applyAlignment="1">
      <alignment/>
    </xf>
    <xf numFmtId="4" fontId="18" fillId="0" borderId="12" xfId="0" applyNumberFormat="1" applyFont="1" applyBorder="1" applyAlignment="1">
      <alignment horizontal="center" vertical="center"/>
    </xf>
    <xf numFmtId="4" fontId="43" fillId="0" borderId="12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176" fontId="38" fillId="0" borderId="12" xfId="0" applyNumberFormat="1" applyFont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/>
    </xf>
    <xf numFmtId="4" fontId="46" fillId="0" borderId="19" xfId="0" applyNumberFormat="1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4" fontId="51" fillId="0" borderId="17" xfId="0" applyNumberFormat="1" applyFont="1" applyBorder="1" applyAlignment="1">
      <alignment horizontal="center" vertical="center"/>
    </xf>
    <xf numFmtId="167" fontId="17" fillId="0" borderId="12" xfId="0" applyNumberFormat="1" applyFont="1" applyBorder="1" applyAlignment="1">
      <alignment horizontal="center" vertical="center"/>
    </xf>
    <xf numFmtId="167" fontId="17" fillId="0" borderId="12" xfId="0" applyNumberFormat="1" applyFont="1" applyBorder="1" applyAlignment="1">
      <alignment horizontal="center" vertical="center" wrapText="1"/>
    </xf>
    <xf numFmtId="167" fontId="20" fillId="0" borderId="12" xfId="0" applyNumberFormat="1" applyFont="1" applyBorder="1" applyAlignment="1">
      <alignment horizontal="center" vertical="center"/>
    </xf>
    <xf numFmtId="0" fontId="18" fillId="0" borderId="12" xfId="50" applyFont="1" applyBorder="1" applyAlignment="1">
      <alignment horizontal="center" vertical="center" wrapText="1"/>
      <protection/>
    </xf>
    <xf numFmtId="0" fontId="21" fillId="0" borderId="12" xfId="50" applyFont="1" applyBorder="1" applyAlignment="1">
      <alignment horizontal="center" vertical="center" wrapText="1"/>
      <protection/>
    </xf>
    <xf numFmtId="0" fontId="22" fillId="0" borderId="12" xfId="50" applyFont="1" applyBorder="1" applyAlignment="1">
      <alignment horizontal="center" vertical="center" wrapText="1"/>
      <protection/>
    </xf>
    <xf numFmtId="0" fontId="23" fillId="0" borderId="12" xfId="50" applyFont="1" applyBorder="1" applyAlignment="1">
      <alignment horizontal="center" vertical="center" wrapText="1"/>
      <protection/>
    </xf>
    <xf numFmtId="0" fontId="24" fillId="0" borderId="12" xfId="50" applyFont="1" applyBorder="1" applyAlignment="1">
      <alignment horizontal="center" vertical="center" wrapText="1"/>
      <protection/>
    </xf>
    <xf numFmtId="2" fontId="21" fillId="0" borderId="12" xfId="50" applyNumberFormat="1" applyFont="1" applyBorder="1" applyAlignment="1">
      <alignment horizontal="center" vertical="center" wrapText="1"/>
      <protection/>
    </xf>
    <xf numFmtId="166" fontId="17" fillId="0" borderId="12" xfId="50" applyNumberFormat="1" applyFont="1" applyBorder="1" applyAlignment="1">
      <alignment horizontal="center" vertical="center"/>
      <protection/>
    </xf>
    <xf numFmtId="0" fontId="20" fillId="0" borderId="12" xfId="50" applyFont="1" applyBorder="1" applyAlignment="1">
      <alignment horizontal="center" vertical="center" wrapText="1"/>
      <protection/>
    </xf>
    <xf numFmtId="166" fontId="23" fillId="0" borderId="12" xfId="50" applyNumberFormat="1" applyFont="1" applyBorder="1" applyAlignment="1">
      <alignment horizontal="center" vertical="center" wrapText="1"/>
      <protection/>
    </xf>
    <xf numFmtId="166" fontId="17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top" wrapText="1"/>
    </xf>
    <xf numFmtId="0" fontId="23" fillId="0" borderId="12" xfId="51" applyFont="1" applyBorder="1" applyAlignment="1">
      <alignment vertical="top" wrapText="1"/>
      <protection/>
    </xf>
    <xf numFmtId="0" fontId="17" fillId="0" borderId="12" xfId="50" applyFont="1" applyBorder="1" applyAlignment="1">
      <alignment vertical="center" wrapText="1"/>
      <protection/>
    </xf>
    <xf numFmtId="0" fontId="17" fillId="0" borderId="12" xfId="50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 vertical="top" wrapText="1"/>
    </xf>
    <xf numFmtId="0" fontId="23" fillId="0" borderId="12" xfId="0" applyFont="1" applyBorder="1" applyAlignment="1">
      <alignment horizontal="left" vertical="top" wrapText="1"/>
    </xf>
    <xf numFmtId="0" fontId="48" fillId="0" borderId="11" xfId="50" applyFont="1" applyBorder="1" applyAlignment="1">
      <alignment horizontal="center" vertical="center" wrapText="1"/>
      <protection/>
    </xf>
    <xf numFmtId="166" fontId="28" fillId="0" borderId="15" xfId="0" applyNumberFormat="1" applyFont="1" applyBorder="1" applyAlignment="1">
      <alignment horizontal="center" vertical="center"/>
    </xf>
    <xf numFmtId="0" fontId="23" fillId="0" borderId="11" xfId="50" applyFont="1" applyBorder="1" applyAlignment="1">
      <alignment horizontal="center" vertical="center" wrapText="1"/>
      <protection/>
    </xf>
    <xf numFmtId="0" fontId="1" fillId="0" borderId="12" xfId="50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32" fillId="0" borderId="12" xfId="50" applyFont="1" applyBorder="1" applyAlignment="1">
      <alignment horizontal="center" vertical="center" wrapText="1"/>
      <protection/>
    </xf>
    <xf numFmtId="0" fontId="16" fillId="0" borderId="12" xfId="50" applyFont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2" fontId="37" fillId="0" borderId="20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102" fillId="0" borderId="0" xfId="0" applyFont="1" applyAlignment="1">
      <alignment/>
    </xf>
    <xf numFmtId="0" fontId="32" fillId="0" borderId="11" xfId="50" applyFont="1" applyBorder="1" applyAlignment="1" applyProtection="1">
      <alignment horizontal="center" vertical="center" wrapText="1"/>
      <protection/>
    </xf>
    <xf numFmtId="0" fontId="16" fillId="0" borderId="11" xfId="50" applyFont="1" applyBorder="1" applyAlignment="1">
      <alignment horizontal="center" vertical="center" wrapText="1"/>
      <protection/>
    </xf>
    <xf numFmtId="166" fontId="33" fillId="0" borderId="11" xfId="0" applyNumberFormat="1" applyFont="1" applyBorder="1" applyAlignment="1">
      <alignment horizontal="center" vertical="center"/>
    </xf>
    <xf numFmtId="2" fontId="33" fillId="0" borderId="11" xfId="50" applyNumberFormat="1" applyFont="1" applyBorder="1" applyAlignment="1" applyProtection="1">
      <alignment horizontal="center" vertical="center" wrapText="1"/>
      <protection/>
    </xf>
    <xf numFmtId="166" fontId="33" fillId="0" borderId="11" xfId="50" applyNumberFormat="1" applyFont="1" applyBorder="1" applyAlignment="1" applyProtection="1">
      <alignment horizontal="center" vertical="center"/>
      <protection/>
    </xf>
    <xf numFmtId="4" fontId="31" fillId="0" borderId="17" xfId="0" applyNumberFormat="1" applyFont="1" applyBorder="1" applyAlignment="1">
      <alignment horizontal="center" vertical="center"/>
    </xf>
    <xf numFmtId="0" fontId="23" fillId="0" borderId="12" xfId="51" applyNumberFormat="1" applyFont="1" applyFill="1" applyBorder="1" applyAlignment="1">
      <alignment horizontal="left" vertical="top" wrapText="1"/>
      <protection/>
    </xf>
    <xf numFmtId="0" fontId="15" fillId="0" borderId="12" xfId="0" applyNumberFormat="1" applyFont="1" applyBorder="1" applyAlignment="1">
      <alignment horizontal="left" vertical="top" wrapText="1"/>
    </xf>
    <xf numFmtId="0" fontId="23" fillId="0" borderId="12" xfId="51" applyFont="1" applyFill="1" applyBorder="1" applyAlignment="1">
      <alignment horizontal="left" vertical="top" wrapText="1"/>
      <protection/>
    </xf>
    <xf numFmtId="0" fontId="37" fillId="0" borderId="20" xfId="0" applyFont="1" applyBorder="1" applyAlignment="1">
      <alignment horizontal="center" vertical="center"/>
    </xf>
    <xf numFmtId="0" fontId="28" fillId="0" borderId="20" xfId="50" applyFont="1" applyBorder="1" applyAlignment="1" applyProtection="1">
      <alignment horizontal="center" vertical="center" wrapText="1"/>
      <protection/>
    </xf>
    <xf numFmtId="0" fontId="18" fillId="0" borderId="20" xfId="50" applyFont="1" applyBorder="1" applyAlignment="1" applyProtection="1">
      <alignment horizontal="center" vertical="center" wrapText="1"/>
      <protection/>
    </xf>
    <xf numFmtId="4" fontId="18" fillId="0" borderId="17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03" fillId="0" borderId="0" xfId="0" applyFont="1" applyAlignment="1">
      <alignment/>
    </xf>
    <xf numFmtId="169" fontId="23" fillId="0" borderId="19" xfId="50" applyNumberFormat="1" applyFont="1" applyBorder="1" applyAlignment="1" applyProtection="1">
      <alignment horizontal="center" vertical="center"/>
      <protection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04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176" fontId="23" fillId="0" borderId="19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7" fillId="0" borderId="14" xfId="50" applyFont="1" applyBorder="1" applyAlignment="1" applyProtection="1">
      <alignment horizontal="center" vertical="center" wrapText="1"/>
      <protection/>
    </xf>
    <xf numFmtId="9" fontId="17" fillId="0" borderId="22" xfId="0" applyNumberFormat="1" applyFont="1" applyBorder="1" applyAlignment="1">
      <alignment vertical="center" wrapText="1"/>
    </xf>
    <xf numFmtId="9" fontId="17" fillId="0" borderId="19" xfId="50" applyNumberFormat="1" applyFont="1" applyBorder="1" applyAlignment="1" applyProtection="1">
      <alignment horizontal="left" vertical="center" wrapText="1"/>
      <protection/>
    </xf>
    <xf numFmtId="0" fontId="105" fillId="0" borderId="0" xfId="0" applyFont="1" applyAlignment="1">
      <alignment/>
    </xf>
    <xf numFmtId="0" fontId="23" fillId="0" borderId="17" xfId="5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19" xfId="0" applyFont="1" applyBorder="1" applyAlignment="1">
      <alignment vertical="center" wrapText="1"/>
    </xf>
    <xf numFmtId="0" fontId="23" fillId="0" borderId="21" xfId="0" applyFont="1" applyBorder="1" applyAlignment="1">
      <alignment horizontal="center" vertical="center"/>
    </xf>
    <xf numFmtId="0" fontId="58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center"/>
    </xf>
    <xf numFmtId="2" fontId="28" fillId="0" borderId="19" xfId="0" applyNumberFormat="1" applyFont="1" applyBorder="1" applyAlignment="1">
      <alignment horizontal="center" vertical="center"/>
    </xf>
    <xf numFmtId="0" fontId="28" fillId="0" borderId="11" xfId="50" applyFont="1" applyBorder="1" applyAlignment="1">
      <alignment horizontal="center" vertical="center" wrapText="1"/>
      <protection/>
    </xf>
    <xf numFmtId="0" fontId="28" fillId="0" borderId="12" xfId="50" applyFont="1" applyBorder="1" applyAlignment="1">
      <alignment horizontal="center" vertical="center" wrapText="1"/>
      <protection/>
    </xf>
    <xf numFmtId="0" fontId="28" fillId="0" borderId="22" xfId="50" applyFont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2" fontId="23" fillId="0" borderId="12" xfId="50" applyNumberFormat="1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vertical="top" wrapText="1"/>
    </xf>
    <xf numFmtId="0" fontId="32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 wrapText="1"/>
    </xf>
    <xf numFmtId="0" fontId="48" fillId="0" borderId="19" xfId="50" applyFont="1" applyBorder="1" applyAlignment="1" applyProtection="1">
      <alignment horizontal="center" vertical="center" wrapText="1"/>
      <protection/>
    </xf>
    <xf numFmtId="169" fontId="28" fillId="0" borderId="19" xfId="0" applyNumberFormat="1" applyFont="1" applyBorder="1" applyAlignment="1">
      <alignment horizontal="center" vertical="center"/>
    </xf>
    <xf numFmtId="2" fontId="28" fillId="0" borderId="19" xfId="50" applyNumberFormat="1" applyFont="1" applyBorder="1" applyAlignment="1" applyProtection="1">
      <alignment horizontal="center" vertical="center" wrapText="1"/>
      <protection/>
    </xf>
    <xf numFmtId="166" fontId="28" fillId="0" borderId="19" xfId="50" applyNumberFormat="1" applyFont="1" applyBorder="1" applyAlignment="1" applyProtection="1">
      <alignment horizontal="center" vertical="center"/>
      <protection/>
    </xf>
    <xf numFmtId="166" fontId="32" fillId="0" borderId="12" xfId="50" applyNumberFormat="1" applyFont="1" applyBorder="1" applyAlignment="1" applyProtection="1">
      <alignment horizontal="center" vertical="center"/>
      <protection/>
    </xf>
    <xf numFmtId="0" fontId="32" fillId="0" borderId="11" xfId="50" applyFont="1" applyBorder="1" applyAlignment="1">
      <alignment horizontal="center" vertical="center" wrapText="1"/>
      <protection/>
    </xf>
    <xf numFmtId="0" fontId="60" fillId="0" borderId="0" xfId="0" applyFont="1" applyAlignment="1">
      <alignment vertical="center"/>
    </xf>
    <xf numFmtId="0" fontId="101" fillId="0" borderId="19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9" xfId="0" applyFont="1" applyBorder="1" applyAlignment="1">
      <alignment vertical="center" wrapText="1"/>
    </xf>
    <xf numFmtId="0" fontId="101" fillId="0" borderId="12" xfId="0" applyFont="1" applyBorder="1" applyAlignment="1">
      <alignment horizontal="center" vertical="center" wrapText="1"/>
    </xf>
    <xf numFmtId="0" fontId="106" fillId="0" borderId="12" xfId="50" applyFont="1" applyFill="1" applyBorder="1" applyAlignment="1" applyProtection="1">
      <alignment horizontal="center" vertical="center" wrapText="1"/>
      <protection/>
    </xf>
    <xf numFmtId="0" fontId="107" fillId="0" borderId="12" xfId="50" applyFont="1" applyBorder="1" applyAlignment="1">
      <alignment horizontal="center" vertical="center" wrapText="1"/>
      <protection/>
    </xf>
    <xf numFmtId="0" fontId="108" fillId="0" borderId="12" xfId="0" applyFont="1" applyBorder="1" applyAlignment="1">
      <alignment horizontal="center" vertical="center" wrapText="1"/>
    </xf>
    <xf numFmtId="0" fontId="108" fillId="0" borderId="19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24" fillId="0" borderId="12" xfId="50" applyFont="1" applyBorder="1" applyAlignment="1" applyProtection="1">
      <alignment vertical="center"/>
      <protection/>
    </xf>
    <xf numFmtId="0" fontId="52" fillId="0" borderId="23" xfId="50" applyFont="1" applyFill="1" applyBorder="1" applyAlignment="1">
      <alignment horizontal="left" vertical="center"/>
      <protection/>
    </xf>
    <xf numFmtId="0" fontId="21" fillId="0" borderId="12" xfId="5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109" fillId="0" borderId="0" xfId="0" applyFont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54" fillId="0" borderId="23" xfId="50" applyFont="1" applyBorder="1" applyAlignment="1">
      <alignment horizontal="left" vertical="center"/>
      <protection/>
    </xf>
    <xf numFmtId="0" fontId="33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52" fillId="0" borderId="23" xfId="50" applyFont="1" applyBorder="1" applyAlignment="1">
      <alignment horizontal="left" vertical="center"/>
      <protection/>
    </xf>
    <xf numFmtId="0" fontId="18" fillId="0" borderId="12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10" fillId="0" borderId="0" xfId="0" applyFont="1" applyAlignment="1">
      <alignment horizontal="center" vertical="center" wrapText="1"/>
    </xf>
    <xf numFmtId="0" fontId="43" fillId="0" borderId="23" xfId="50" applyFont="1" applyBorder="1" applyAlignment="1">
      <alignment horizontal="left" vertical="center"/>
      <protection/>
    </xf>
    <xf numFmtId="0" fontId="43" fillId="0" borderId="12" xfId="0" applyFont="1" applyBorder="1" applyAlignment="1">
      <alignment vertical="center"/>
    </xf>
    <xf numFmtId="0" fontId="45" fillId="0" borderId="23" xfId="50" applyFont="1" applyBorder="1" applyAlignment="1">
      <alignment horizontal="left" vertical="center"/>
      <protection/>
    </xf>
    <xf numFmtId="0" fontId="18" fillId="0" borderId="12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3" fillId="0" borderId="12" xfId="51" applyFont="1" applyBorder="1" applyAlignment="1">
      <alignment vertical="center" wrapText="1"/>
      <protection/>
    </xf>
    <xf numFmtId="0" fontId="35" fillId="0" borderId="23" xfId="50" applyFont="1" applyBorder="1" applyAlignment="1">
      <alignment horizontal="left" vertical="center"/>
      <protection/>
    </xf>
    <xf numFmtId="0" fontId="20" fillId="0" borderId="12" xfId="51" applyFont="1" applyBorder="1" applyAlignment="1">
      <alignment vertical="center" wrapText="1"/>
      <protection/>
    </xf>
    <xf numFmtId="0" fontId="15" fillId="0" borderId="2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5" fillId="0" borderId="24" xfId="0" applyFont="1" applyBorder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35" fillId="0" borderId="25" xfId="50" applyFont="1" applyBorder="1" applyAlignment="1">
      <alignment horizontal="left" vertical="center"/>
      <protection/>
    </xf>
    <xf numFmtId="0" fontId="38" fillId="0" borderId="12" xfId="0" applyFont="1" applyBorder="1" applyAlignment="1">
      <alignment vertical="center"/>
    </xf>
    <xf numFmtId="0" fontId="48" fillId="0" borderId="26" xfId="51" applyFont="1" applyBorder="1" applyAlignment="1">
      <alignment vertical="center" wrapText="1"/>
      <protection/>
    </xf>
    <xf numFmtId="0" fontId="28" fillId="0" borderId="27" xfId="0" applyFont="1" applyBorder="1" applyAlignment="1">
      <alignment vertical="center" wrapText="1"/>
    </xf>
    <xf numFmtId="0" fontId="56" fillId="0" borderId="28" xfId="0" applyFont="1" applyBorder="1" applyAlignment="1">
      <alignment vertical="center" wrapText="1"/>
    </xf>
    <xf numFmtId="0" fontId="51" fillId="0" borderId="29" xfId="0" applyFont="1" applyBorder="1" applyAlignment="1">
      <alignment horizontal="left" vertical="center"/>
    </xf>
    <xf numFmtId="0" fontId="51" fillId="0" borderId="30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111" fillId="0" borderId="23" xfId="52" applyFont="1" applyBorder="1" applyAlignment="1">
      <alignment horizontal="left" vertical="center" wrapText="1"/>
      <protection/>
    </xf>
    <xf numFmtId="0" fontId="45" fillId="0" borderId="23" xfId="52" applyFont="1" applyBorder="1" applyAlignment="1">
      <alignment horizontal="left" vertical="center" wrapText="1"/>
      <protection/>
    </xf>
    <xf numFmtId="0" fontId="46" fillId="0" borderId="12" xfId="0" applyFont="1" applyBorder="1" applyAlignment="1">
      <alignment/>
    </xf>
    <xf numFmtId="0" fontId="35" fillId="0" borderId="23" xfId="52" applyFont="1" applyBorder="1" applyAlignment="1">
      <alignment horizontal="left" vertical="center" wrapText="1"/>
      <protection/>
    </xf>
    <xf numFmtId="0" fontId="51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51" fillId="0" borderId="17" xfId="0" applyFont="1" applyBorder="1" applyAlignment="1">
      <alignment/>
    </xf>
    <xf numFmtId="0" fontId="38" fillId="0" borderId="12" xfId="0" applyFont="1" applyBorder="1" applyAlignment="1">
      <alignment horizontal="center"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Explanatory Text" xfId="50"/>
    <cellStyle name="Excel Built-in Normal" xfId="51"/>
    <cellStyle name="Excel_BuiltIn_Tekst objaśnienia 2" xfId="52"/>
    <cellStyle name="Footnote" xfId="53"/>
    <cellStyle name="Good" xfId="54"/>
    <cellStyle name="Heading" xfId="55"/>
    <cellStyle name="Heading 1" xfId="56"/>
    <cellStyle name="Heading 2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" xfId="65"/>
    <cellStyle name="Neutralny" xfId="66"/>
    <cellStyle name="Normalny 3" xfId="67"/>
    <cellStyle name="Note" xfId="68"/>
    <cellStyle name="Obliczenia" xfId="69"/>
    <cellStyle name="Percent" xfId="70"/>
    <cellStyle name="Status" xfId="71"/>
    <cellStyle name="Suma" xfId="72"/>
    <cellStyle name="Tekst objaśnienia" xfId="73"/>
    <cellStyle name="Tekst ostrzeżenia" xfId="74"/>
    <cellStyle name="Text" xfId="75"/>
    <cellStyle name="Tytuł" xfId="76"/>
    <cellStyle name="Uwaga" xfId="77"/>
    <cellStyle name="Currency" xfId="78"/>
    <cellStyle name="Currency [0]" xfId="79"/>
    <cellStyle name="Warning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26"/>
  <sheetViews>
    <sheetView zoomScale="90" zoomScaleNormal="90" zoomScalePageLayoutView="0" workbookViewId="0" topLeftCell="A19">
      <selection activeCell="J22" sqref="J22"/>
    </sheetView>
  </sheetViews>
  <sheetFormatPr defaultColWidth="9.59765625" defaultRowHeight="14.25"/>
  <cols>
    <col min="1" max="1" width="8.59765625" style="0" customWidth="1"/>
    <col min="2" max="2" width="37.8984375" style="0" customWidth="1"/>
    <col min="3" max="3" width="11.8984375" style="1" customWidth="1"/>
    <col min="4" max="4" width="18.09765625" style="2" customWidth="1"/>
    <col min="5" max="5" width="6.5" style="0" customWidth="1"/>
    <col min="6" max="6" width="9.3984375" style="3" customWidth="1"/>
    <col min="7" max="7" width="5.8984375" style="0" customWidth="1"/>
    <col min="8" max="8" width="8.09765625" style="0" customWidth="1"/>
    <col min="9" max="9" width="9.59765625" style="0" customWidth="1"/>
    <col min="10" max="10" width="6.59765625" style="4" customWidth="1"/>
    <col min="11" max="11" width="10.09765625" style="0" customWidth="1"/>
    <col min="12" max="13" width="13.09765625" style="0" customWidth="1"/>
  </cols>
  <sheetData>
    <row r="1" spans="1:13" s="5" customFormat="1" ht="45.75" customHeigh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41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8" t="s">
        <v>7</v>
      </c>
      <c r="H2" s="6" t="s">
        <v>8</v>
      </c>
      <c r="I2" s="6" t="s">
        <v>9</v>
      </c>
      <c r="J2" s="9" t="s">
        <v>10</v>
      </c>
      <c r="K2" s="6" t="s">
        <v>11</v>
      </c>
      <c r="L2" s="6" t="s">
        <v>12</v>
      </c>
      <c r="M2" s="6" t="s">
        <v>13</v>
      </c>
    </row>
    <row r="3" spans="1:13" s="17" customFormat="1" ht="111" customHeight="1">
      <c r="A3" s="308">
        <v>1</v>
      </c>
      <c r="B3" s="309" t="s">
        <v>14</v>
      </c>
      <c r="C3" s="10" t="s">
        <v>15</v>
      </c>
      <c r="D3" s="12"/>
      <c r="E3" s="10">
        <v>600</v>
      </c>
      <c r="F3" s="13">
        <v>700</v>
      </c>
      <c r="G3" s="13">
        <v>350</v>
      </c>
      <c r="H3" s="14">
        <f>E3+F3+G3</f>
        <v>1650</v>
      </c>
      <c r="I3" s="160"/>
      <c r="J3" s="15"/>
      <c r="K3" s="16">
        <f>I3*J3</f>
        <v>0</v>
      </c>
      <c r="L3" s="16">
        <f>H3*I3</f>
        <v>0</v>
      </c>
      <c r="M3" s="16">
        <f>J3*L3</f>
        <v>0</v>
      </c>
    </row>
    <row r="4" spans="1:13" s="17" customFormat="1" ht="39.75" customHeight="1">
      <c r="A4" s="308"/>
      <c r="B4" s="309"/>
      <c r="C4" s="10" t="s">
        <v>16</v>
      </c>
      <c r="D4" s="12"/>
      <c r="E4" s="10">
        <v>125</v>
      </c>
      <c r="F4" s="13">
        <v>60</v>
      </c>
      <c r="G4" s="13">
        <v>120</v>
      </c>
      <c r="H4" s="14">
        <f aca="true" t="shared" si="0" ref="H4:H22">E4+F4+G4</f>
        <v>305</v>
      </c>
      <c r="I4" s="160"/>
      <c r="J4" s="15"/>
      <c r="K4" s="16">
        <f aca="true" t="shared" si="1" ref="K4:K22">I4*J4</f>
        <v>0</v>
      </c>
      <c r="L4" s="16">
        <f aca="true" t="shared" si="2" ref="L4:L22">H4*I4</f>
        <v>0</v>
      </c>
      <c r="M4" s="16">
        <f aca="true" t="shared" si="3" ref="M4:M22">J4*L4</f>
        <v>0</v>
      </c>
    </row>
    <row r="5" spans="1:13" s="18" customFormat="1" ht="73.5" customHeight="1">
      <c r="A5" s="179">
        <v>2</v>
      </c>
      <c r="B5" s="180" t="s">
        <v>17</v>
      </c>
      <c r="C5" s="179" t="s">
        <v>18</v>
      </c>
      <c r="D5" s="181"/>
      <c r="E5" s="179">
        <v>20</v>
      </c>
      <c r="F5" s="67">
        <v>0</v>
      </c>
      <c r="G5" s="67">
        <v>20</v>
      </c>
      <c r="H5" s="14">
        <f t="shared" si="0"/>
        <v>40</v>
      </c>
      <c r="I5" s="182"/>
      <c r="J5" s="15"/>
      <c r="K5" s="16">
        <f t="shared" si="1"/>
        <v>0</v>
      </c>
      <c r="L5" s="16">
        <f t="shared" si="2"/>
        <v>0</v>
      </c>
      <c r="M5" s="16">
        <f t="shared" si="3"/>
        <v>0</v>
      </c>
    </row>
    <row r="6" spans="1:13" s="189" customFormat="1" ht="108" customHeight="1">
      <c r="A6" s="190">
        <v>3</v>
      </c>
      <c r="B6" s="191" t="s">
        <v>19</v>
      </c>
      <c r="C6" s="190" t="s">
        <v>20</v>
      </c>
      <c r="D6" s="192"/>
      <c r="E6" s="190">
        <v>80</v>
      </c>
      <c r="F6" s="173">
        <v>100</v>
      </c>
      <c r="G6" s="173">
        <v>20</v>
      </c>
      <c r="H6" s="14">
        <f t="shared" si="0"/>
        <v>200</v>
      </c>
      <c r="I6" s="193"/>
      <c r="J6" s="15"/>
      <c r="K6" s="16">
        <f t="shared" si="1"/>
        <v>0</v>
      </c>
      <c r="L6" s="16">
        <f t="shared" si="2"/>
        <v>0</v>
      </c>
      <c r="M6" s="16">
        <f t="shared" si="3"/>
        <v>0</v>
      </c>
    </row>
    <row r="7" spans="1:13" ht="141.75" customHeight="1">
      <c r="A7" s="183">
        <v>4</v>
      </c>
      <c r="B7" s="184" t="s">
        <v>21</v>
      </c>
      <c r="C7" s="185" t="s">
        <v>149</v>
      </c>
      <c r="D7" s="186"/>
      <c r="E7" s="183">
        <v>130</v>
      </c>
      <c r="F7" s="187">
        <v>300</v>
      </c>
      <c r="G7" s="271">
        <v>20</v>
      </c>
      <c r="H7" s="14">
        <f t="shared" si="0"/>
        <v>450</v>
      </c>
      <c r="I7" s="188"/>
      <c r="J7" s="15"/>
      <c r="K7" s="16">
        <f t="shared" si="1"/>
        <v>0</v>
      </c>
      <c r="L7" s="16">
        <f t="shared" si="2"/>
        <v>0</v>
      </c>
      <c r="M7" s="16">
        <f t="shared" si="3"/>
        <v>0</v>
      </c>
    </row>
    <row r="8" spans="1:13" s="17" customFormat="1" ht="107.25" customHeight="1">
      <c r="A8" s="10">
        <v>5</v>
      </c>
      <c r="B8" s="11" t="s">
        <v>22</v>
      </c>
      <c r="C8" s="20" t="s">
        <v>23</v>
      </c>
      <c r="D8" s="12"/>
      <c r="E8" s="21">
        <v>40</v>
      </c>
      <c r="F8" s="13">
        <v>30</v>
      </c>
      <c r="G8" s="13">
        <v>80</v>
      </c>
      <c r="H8" s="14">
        <f t="shared" si="0"/>
        <v>150</v>
      </c>
      <c r="I8" s="161"/>
      <c r="J8" s="15"/>
      <c r="K8" s="16">
        <f t="shared" si="1"/>
        <v>0</v>
      </c>
      <c r="L8" s="16">
        <f t="shared" si="2"/>
        <v>0</v>
      </c>
      <c r="M8" s="16">
        <f t="shared" si="3"/>
        <v>0</v>
      </c>
    </row>
    <row r="9" spans="1:13" s="171" customFormat="1" ht="176.25" customHeight="1">
      <c r="A9" s="13">
        <v>6</v>
      </c>
      <c r="B9" s="25" t="s">
        <v>24</v>
      </c>
      <c r="C9" s="26" t="s">
        <v>25</v>
      </c>
      <c r="D9" s="27"/>
      <c r="E9" s="22">
        <v>20</v>
      </c>
      <c r="F9" s="23">
        <v>700</v>
      </c>
      <c r="G9" s="13">
        <v>0</v>
      </c>
      <c r="H9" s="14">
        <f t="shared" si="0"/>
        <v>720</v>
      </c>
      <c r="I9" s="162"/>
      <c r="J9" s="15"/>
      <c r="K9" s="16">
        <f t="shared" si="1"/>
        <v>0</v>
      </c>
      <c r="L9" s="16">
        <f t="shared" si="2"/>
        <v>0</v>
      </c>
      <c r="M9" s="16">
        <f t="shared" si="3"/>
        <v>0</v>
      </c>
    </row>
    <row r="10" spans="1:13" s="17" customFormat="1" ht="176.25" customHeight="1">
      <c r="A10" s="13">
        <v>7</v>
      </c>
      <c r="B10" s="25" t="s">
        <v>24</v>
      </c>
      <c r="C10" s="26" t="s">
        <v>26</v>
      </c>
      <c r="D10" s="27"/>
      <c r="E10" s="22">
        <v>20</v>
      </c>
      <c r="F10" s="13">
        <v>200</v>
      </c>
      <c r="G10" s="13">
        <v>10</v>
      </c>
      <c r="H10" s="14">
        <f t="shared" si="0"/>
        <v>230</v>
      </c>
      <c r="I10" s="162"/>
      <c r="J10" s="15"/>
      <c r="K10" s="16">
        <f t="shared" si="1"/>
        <v>0</v>
      </c>
      <c r="L10" s="16"/>
      <c r="M10" s="16">
        <f t="shared" si="3"/>
        <v>0</v>
      </c>
    </row>
    <row r="11" spans="1:13" s="171" customFormat="1" ht="208.5" customHeight="1">
      <c r="A11" s="13">
        <v>8</v>
      </c>
      <c r="B11" s="25" t="s">
        <v>27</v>
      </c>
      <c r="C11" s="26" t="s">
        <v>25</v>
      </c>
      <c r="D11" s="27"/>
      <c r="E11" s="22">
        <v>0</v>
      </c>
      <c r="F11" s="13">
        <v>500</v>
      </c>
      <c r="G11" s="13">
        <v>20</v>
      </c>
      <c r="H11" s="14">
        <f t="shared" si="0"/>
        <v>520</v>
      </c>
      <c r="I11" s="162"/>
      <c r="J11" s="15"/>
      <c r="K11" s="16">
        <f t="shared" si="1"/>
        <v>0</v>
      </c>
      <c r="L11" s="16">
        <f t="shared" si="2"/>
        <v>0</v>
      </c>
      <c r="M11" s="16">
        <f t="shared" si="3"/>
        <v>0</v>
      </c>
    </row>
    <row r="12" spans="1:13" ht="123.75">
      <c r="A12" s="10">
        <v>9</v>
      </c>
      <c r="B12" s="11" t="s">
        <v>28</v>
      </c>
      <c r="C12" s="20" t="s">
        <v>29</v>
      </c>
      <c r="D12" s="12"/>
      <c r="E12" s="10">
        <v>50</v>
      </c>
      <c r="F12" s="13">
        <v>0</v>
      </c>
      <c r="G12" s="13">
        <v>20</v>
      </c>
      <c r="H12" s="23">
        <f t="shared" si="0"/>
        <v>70</v>
      </c>
      <c r="I12" s="161"/>
      <c r="J12" s="15"/>
      <c r="K12" s="16">
        <f t="shared" si="1"/>
        <v>0</v>
      </c>
      <c r="L12" s="16">
        <f t="shared" si="2"/>
        <v>0</v>
      </c>
      <c r="M12" s="16">
        <f t="shared" si="3"/>
        <v>0</v>
      </c>
    </row>
    <row r="13" spans="1:13" ht="140.25" customHeight="1">
      <c r="A13" s="10">
        <v>10</v>
      </c>
      <c r="B13" s="11" t="s">
        <v>30</v>
      </c>
      <c r="C13" s="20" t="s">
        <v>31</v>
      </c>
      <c r="D13" s="12"/>
      <c r="E13" s="10">
        <v>20</v>
      </c>
      <c r="F13" s="13">
        <v>0</v>
      </c>
      <c r="G13" s="13">
        <v>10</v>
      </c>
      <c r="H13" s="14">
        <f t="shared" si="0"/>
        <v>30</v>
      </c>
      <c r="I13" s="161"/>
      <c r="J13" s="15"/>
      <c r="K13" s="16">
        <f t="shared" si="1"/>
        <v>0</v>
      </c>
      <c r="L13" s="16">
        <f t="shared" si="2"/>
        <v>0</v>
      </c>
      <c r="M13" s="16">
        <f t="shared" si="3"/>
        <v>0</v>
      </c>
    </row>
    <row r="14" spans="1:13" ht="82.5">
      <c r="A14" s="10">
        <v>11</v>
      </c>
      <c r="B14" s="11" t="s">
        <v>32</v>
      </c>
      <c r="C14" s="19" t="s">
        <v>33</v>
      </c>
      <c r="D14" s="12"/>
      <c r="E14" s="10">
        <v>10</v>
      </c>
      <c r="F14" s="13">
        <v>0</v>
      </c>
      <c r="G14" s="13">
        <v>120</v>
      </c>
      <c r="H14" s="14">
        <f t="shared" si="0"/>
        <v>130</v>
      </c>
      <c r="I14" s="161"/>
      <c r="J14" s="15"/>
      <c r="K14" s="16">
        <f t="shared" si="1"/>
        <v>0</v>
      </c>
      <c r="L14" s="16"/>
      <c r="M14" s="16">
        <f t="shared" si="3"/>
        <v>0</v>
      </c>
    </row>
    <row r="15" spans="1:13" ht="127.5" customHeight="1">
      <c r="A15" s="10">
        <v>12</v>
      </c>
      <c r="B15" s="11" t="s">
        <v>34</v>
      </c>
      <c r="C15" s="28" t="s">
        <v>35</v>
      </c>
      <c r="D15" s="12"/>
      <c r="E15" s="10">
        <v>5</v>
      </c>
      <c r="F15" s="13">
        <v>0</v>
      </c>
      <c r="G15" s="13">
        <v>0</v>
      </c>
      <c r="H15" s="14">
        <f t="shared" si="0"/>
        <v>5</v>
      </c>
      <c r="I15" s="161"/>
      <c r="J15" s="15"/>
      <c r="K15" s="16">
        <f t="shared" si="1"/>
        <v>0</v>
      </c>
      <c r="L15" s="16">
        <f t="shared" si="2"/>
        <v>0</v>
      </c>
      <c r="M15" s="16">
        <f t="shared" si="3"/>
        <v>0</v>
      </c>
    </row>
    <row r="16" spans="1:13" ht="151.5">
      <c r="A16" s="10">
        <v>13</v>
      </c>
      <c r="B16" s="31" t="s">
        <v>37</v>
      </c>
      <c r="C16" s="19" t="s">
        <v>36</v>
      </c>
      <c r="D16" s="32"/>
      <c r="E16" s="10">
        <v>0</v>
      </c>
      <c r="F16" s="13">
        <v>0</v>
      </c>
      <c r="G16" s="13">
        <v>50</v>
      </c>
      <c r="H16" s="14">
        <f t="shared" si="0"/>
        <v>50</v>
      </c>
      <c r="I16" s="161"/>
      <c r="J16" s="15"/>
      <c r="K16" s="16">
        <f t="shared" si="1"/>
        <v>0</v>
      </c>
      <c r="L16" s="16">
        <f t="shared" si="2"/>
        <v>0</v>
      </c>
      <c r="M16" s="16">
        <f t="shared" si="3"/>
        <v>0</v>
      </c>
    </row>
    <row r="17" spans="1:13" ht="108.75" customHeight="1">
      <c r="A17" s="10">
        <v>14</v>
      </c>
      <c r="B17" s="11" t="s">
        <v>125</v>
      </c>
      <c r="C17" s="19" t="s">
        <v>38</v>
      </c>
      <c r="D17" s="12"/>
      <c r="E17" s="10">
        <v>10</v>
      </c>
      <c r="F17" s="13">
        <v>100</v>
      </c>
      <c r="G17" s="13">
        <v>50</v>
      </c>
      <c r="H17" s="14">
        <f t="shared" si="0"/>
        <v>160</v>
      </c>
      <c r="I17" s="161"/>
      <c r="J17" s="15"/>
      <c r="K17" s="16">
        <f t="shared" si="1"/>
        <v>0</v>
      </c>
      <c r="L17" s="16">
        <f t="shared" si="2"/>
        <v>0</v>
      </c>
      <c r="M17" s="16">
        <f t="shared" si="3"/>
        <v>0</v>
      </c>
    </row>
    <row r="18" spans="1:13" s="3" customFormat="1" ht="184.5" customHeight="1">
      <c r="A18" s="213">
        <v>15</v>
      </c>
      <c r="B18" s="29" t="s">
        <v>147</v>
      </c>
      <c r="C18" s="26" t="s">
        <v>193</v>
      </c>
      <c r="D18" s="230" t="s">
        <v>89</v>
      </c>
      <c r="E18" s="213">
        <v>0</v>
      </c>
      <c r="F18" s="213">
        <v>0</v>
      </c>
      <c r="G18" s="213">
        <v>40</v>
      </c>
      <c r="H18" s="14">
        <f t="shared" si="0"/>
        <v>40</v>
      </c>
      <c r="I18" s="162"/>
      <c r="J18" s="15"/>
      <c r="K18" s="16">
        <f t="shared" si="1"/>
        <v>0</v>
      </c>
      <c r="L18" s="16">
        <f t="shared" si="2"/>
        <v>0</v>
      </c>
      <c r="M18" s="16">
        <f t="shared" si="3"/>
        <v>0</v>
      </c>
    </row>
    <row r="19" spans="1:13" s="5" customFormat="1" ht="68.25" customHeight="1">
      <c r="A19" s="304">
        <v>16</v>
      </c>
      <c r="B19" s="305" t="s">
        <v>126</v>
      </c>
      <c r="C19" s="36" t="s">
        <v>39</v>
      </c>
      <c r="D19" s="37"/>
      <c r="E19" s="38">
        <v>230</v>
      </c>
      <c r="F19" s="13">
        <v>120</v>
      </c>
      <c r="G19" s="13">
        <v>250</v>
      </c>
      <c r="H19" s="14">
        <f t="shared" si="0"/>
        <v>600</v>
      </c>
      <c r="I19" s="41"/>
      <c r="J19" s="15"/>
      <c r="K19" s="16">
        <f t="shared" si="1"/>
        <v>0</v>
      </c>
      <c r="L19" s="16">
        <f t="shared" si="2"/>
        <v>0</v>
      </c>
      <c r="M19" s="16">
        <f t="shared" si="3"/>
        <v>0</v>
      </c>
    </row>
    <row r="20" spans="1:13" ht="76.5" customHeight="1">
      <c r="A20" s="304"/>
      <c r="B20" s="305"/>
      <c r="C20" s="40" t="s">
        <v>15</v>
      </c>
      <c r="D20" s="37"/>
      <c r="E20" s="38">
        <v>110</v>
      </c>
      <c r="F20" s="13">
        <v>150</v>
      </c>
      <c r="G20" s="13">
        <v>50</v>
      </c>
      <c r="H20" s="14">
        <f t="shared" si="0"/>
        <v>310</v>
      </c>
      <c r="I20" s="41"/>
      <c r="J20" s="15"/>
      <c r="K20" s="16">
        <f t="shared" si="1"/>
        <v>0</v>
      </c>
      <c r="L20" s="16">
        <f t="shared" si="2"/>
        <v>0</v>
      </c>
      <c r="M20" s="16">
        <f t="shared" si="3"/>
        <v>0</v>
      </c>
    </row>
    <row r="21" spans="1:13" ht="75" customHeight="1">
      <c r="A21" s="304">
        <v>17</v>
      </c>
      <c r="B21" s="305" t="s">
        <v>127</v>
      </c>
      <c r="C21" s="36" t="s">
        <v>39</v>
      </c>
      <c r="D21" s="37"/>
      <c r="E21" s="38">
        <v>60</v>
      </c>
      <c r="F21" s="13">
        <v>50</v>
      </c>
      <c r="G21" s="13">
        <v>25</v>
      </c>
      <c r="H21" s="14">
        <f t="shared" si="0"/>
        <v>135</v>
      </c>
      <c r="I21" s="41"/>
      <c r="J21" s="15"/>
      <c r="K21" s="16">
        <f t="shared" si="1"/>
        <v>0</v>
      </c>
      <c r="L21" s="16">
        <f t="shared" si="2"/>
        <v>0</v>
      </c>
      <c r="M21" s="16">
        <f t="shared" si="3"/>
        <v>0</v>
      </c>
    </row>
    <row r="22" spans="1:13" ht="95.25" customHeight="1">
      <c r="A22" s="304"/>
      <c r="B22" s="305"/>
      <c r="C22" s="40" t="s">
        <v>15</v>
      </c>
      <c r="D22" s="37"/>
      <c r="E22" s="38">
        <v>700</v>
      </c>
      <c r="F22" s="13">
        <v>450</v>
      </c>
      <c r="G22" s="13">
        <v>50</v>
      </c>
      <c r="H22" s="14">
        <f t="shared" si="0"/>
        <v>1200</v>
      </c>
      <c r="I22" s="41"/>
      <c r="J22" s="15"/>
      <c r="K22" s="16">
        <f t="shared" si="1"/>
        <v>0</v>
      </c>
      <c r="L22" s="16">
        <f t="shared" si="2"/>
        <v>0</v>
      </c>
      <c r="M22" s="16">
        <f t="shared" si="3"/>
        <v>0</v>
      </c>
    </row>
    <row r="23" spans="1:13" ht="39.75" customHeight="1">
      <c r="A23" s="306" t="s">
        <v>40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195">
        <f>SUM(L3:L22)</f>
        <v>0</v>
      </c>
      <c r="M23" s="196">
        <f>SUM(M3:M22)</f>
        <v>0</v>
      </c>
    </row>
    <row r="26" ht="13.5">
      <c r="H26" s="272"/>
    </row>
  </sheetData>
  <sheetProtection selectLockedCells="1" selectUnlockedCells="1"/>
  <mergeCells count="8">
    <mergeCell ref="A19:A20"/>
    <mergeCell ref="B19:B20"/>
    <mergeCell ref="A21:A22"/>
    <mergeCell ref="B21:B22"/>
    <mergeCell ref="A23:K23"/>
    <mergeCell ref="A1:M1"/>
    <mergeCell ref="A3:A4"/>
    <mergeCell ref="B3:B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0"/>
  <sheetViews>
    <sheetView zoomScalePageLayoutView="0" workbookViewId="0" topLeftCell="A1">
      <selection activeCell="J8" sqref="J8"/>
    </sheetView>
  </sheetViews>
  <sheetFormatPr defaultColWidth="8.796875" defaultRowHeight="14.25"/>
  <cols>
    <col min="1" max="1" width="5" style="0" customWidth="1"/>
    <col min="2" max="2" width="43.59765625" style="0" customWidth="1"/>
    <col min="3" max="3" width="9" style="0" customWidth="1"/>
    <col min="4" max="4" width="14.09765625" style="0" customWidth="1"/>
    <col min="5" max="5" width="9" style="0" customWidth="1"/>
    <col min="6" max="6" width="9" style="3" customWidth="1"/>
    <col min="7" max="7" width="9" style="0" customWidth="1"/>
    <col min="8" max="8" width="13.59765625" style="0" customWidth="1"/>
    <col min="9" max="9" width="9.09765625" style="0" customWidth="1"/>
    <col min="10" max="10" width="7.59765625" style="0" customWidth="1"/>
    <col min="11" max="11" width="12.59765625" style="0" customWidth="1"/>
    <col min="12" max="12" width="13.3984375" style="0" customWidth="1"/>
    <col min="13" max="13" width="12.5" style="0" customWidth="1"/>
  </cols>
  <sheetData>
    <row r="1" spans="1:13" s="254" customFormat="1" ht="45" customHeight="1">
      <c r="A1" s="327" t="s">
        <v>167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62.25">
      <c r="A2" s="122" t="s">
        <v>1</v>
      </c>
      <c r="B2" s="73" t="s">
        <v>2</v>
      </c>
      <c r="C2" s="73" t="s">
        <v>3</v>
      </c>
      <c r="D2" s="165" t="s">
        <v>4</v>
      </c>
      <c r="E2" s="73" t="s">
        <v>5</v>
      </c>
      <c r="F2" s="166" t="s">
        <v>6</v>
      </c>
      <c r="G2" s="73" t="s">
        <v>7</v>
      </c>
      <c r="H2" s="73" t="s">
        <v>8</v>
      </c>
      <c r="I2" s="73" t="s">
        <v>9</v>
      </c>
      <c r="J2" s="73" t="s">
        <v>10</v>
      </c>
      <c r="K2" s="73" t="s">
        <v>11</v>
      </c>
      <c r="L2" s="73" t="s">
        <v>12</v>
      </c>
      <c r="M2" s="73" t="s">
        <v>13</v>
      </c>
    </row>
    <row r="3" spans="1:13" ht="248.25">
      <c r="A3" s="172">
        <v>1</v>
      </c>
      <c r="B3" s="263" t="s">
        <v>173</v>
      </c>
      <c r="C3" s="295" t="s">
        <v>190</v>
      </c>
      <c r="D3" s="264" t="s">
        <v>89</v>
      </c>
      <c r="E3" s="173">
        <v>40</v>
      </c>
      <c r="F3" s="173">
        <v>80</v>
      </c>
      <c r="G3" s="173">
        <v>7</v>
      </c>
      <c r="H3" s="174">
        <f aca="true" t="shared" si="0" ref="H3:H8">E3+F3+G3</f>
        <v>127</v>
      </c>
      <c r="I3" s="265"/>
      <c r="J3" s="175"/>
      <c r="K3" s="176">
        <f aca="true" t="shared" si="1" ref="K3:K8">I3*J3</f>
        <v>0</v>
      </c>
      <c r="L3" s="260">
        <f aca="true" t="shared" si="2" ref="L3:L8">H3*I3</f>
        <v>0</v>
      </c>
      <c r="M3" s="176">
        <f aca="true" t="shared" si="3" ref="M3:M8">J3*L3</f>
        <v>0</v>
      </c>
    </row>
    <row r="4" spans="1:14" s="3" customFormat="1" ht="131.25" customHeight="1">
      <c r="A4" s="106">
        <v>2</v>
      </c>
      <c r="B4" s="252" t="s">
        <v>175</v>
      </c>
      <c r="C4" s="295" t="s">
        <v>191</v>
      </c>
      <c r="D4" s="264" t="s">
        <v>89</v>
      </c>
      <c r="E4" s="261">
        <v>10</v>
      </c>
      <c r="F4" s="261">
        <v>0</v>
      </c>
      <c r="G4" s="261">
        <v>10</v>
      </c>
      <c r="H4" s="174">
        <f t="shared" si="0"/>
        <v>20</v>
      </c>
      <c r="I4" s="265"/>
      <c r="J4" s="175"/>
      <c r="K4" s="176">
        <f t="shared" si="1"/>
        <v>0</v>
      </c>
      <c r="L4" s="260">
        <f t="shared" si="2"/>
        <v>0</v>
      </c>
      <c r="M4" s="176">
        <f t="shared" si="3"/>
        <v>0</v>
      </c>
      <c r="N4" s="294" t="s">
        <v>89</v>
      </c>
    </row>
    <row r="5" spans="1:13" ht="188.25" customHeight="1">
      <c r="A5" s="297">
        <v>3</v>
      </c>
      <c r="B5" s="298" t="s">
        <v>174</v>
      </c>
      <c r="C5" s="295" t="s">
        <v>192</v>
      </c>
      <c r="D5" s="264" t="s">
        <v>89</v>
      </c>
      <c r="E5" s="261">
        <v>0</v>
      </c>
      <c r="F5" s="261">
        <v>20</v>
      </c>
      <c r="G5" s="261">
        <v>0</v>
      </c>
      <c r="H5" s="174">
        <f t="shared" si="0"/>
        <v>20</v>
      </c>
      <c r="I5" s="265"/>
      <c r="J5" s="175"/>
      <c r="K5" s="176">
        <f t="shared" si="1"/>
        <v>0</v>
      </c>
      <c r="L5" s="260">
        <f t="shared" si="2"/>
        <v>0</v>
      </c>
      <c r="M5" s="176">
        <f t="shared" si="3"/>
        <v>0</v>
      </c>
    </row>
    <row r="6" spans="1:13" ht="136.5" customHeight="1">
      <c r="A6" s="100">
        <v>4</v>
      </c>
      <c r="B6" s="263" t="s">
        <v>197</v>
      </c>
      <c r="C6" s="295" t="s">
        <v>198</v>
      </c>
      <c r="D6" s="264" t="s">
        <v>89</v>
      </c>
      <c r="E6" s="262">
        <v>10</v>
      </c>
      <c r="F6" s="262">
        <v>35</v>
      </c>
      <c r="G6" s="262">
        <v>5</v>
      </c>
      <c r="H6" s="174">
        <f t="shared" si="0"/>
        <v>50</v>
      </c>
      <c r="I6" s="265"/>
      <c r="J6" s="175"/>
      <c r="K6" s="176">
        <f t="shared" si="1"/>
        <v>0</v>
      </c>
      <c r="L6" s="260">
        <f t="shared" si="2"/>
        <v>0</v>
      </c>
      <c r="M6" s="176">
        <f t="shared" si="3"/>
        <v>0</v>
      </c>
    </row>
    <row r="7" spans="1:13" ht="54.75">
      <c r="A7" s="177">
        <v>5</v>
      </c>
      <c r="B7" s="263" t="s">
        <v>176</v>
      </c>
      <c r="C7" s="295" t="s">
        <v>188</v>
      </c>
      <c r="D7" s="264" t="s">
        <v>89</v>
      </c>
      <c r="E7" s="100">
        <v>1</v>
      </c>
      <c r="F7" s="100">
        <v>2</v>
      </c>
      <c r="G7" s="100">
        <v>0</v>
      </c>
      <c r="H7" s="174">
        <f t="shared" si="0"/>
        <v>3</v>
      </c>
      <c r="I7" s="265"/>
      <c r="J7" s="175"/>
      <c r="K7" s="176">
        <f t="shared" si="1"/>
        <v>0</v>
      </c>
      <c r="L7" s="260">
        <f t="shared" si="2"/>
        <v>0</v>
      </c>
      <c r="M7" s="176">
        <f t="shared" si="3"/>
        <v>0</v>
      </c>
    </row>
    <row r="8" spans="1:13" ht="82.5">
      <c r="A8" s="177">
        <v>6</v>
      </c>
      <c r="B8" s="263" t="s">
        <v>177</v>
      </c>
      <c r="C8" s="295" t="s">
        <v>189</v>
      </c>
      <c r="D8" s="264" t="s">
        <v>89</v>
      </c>
      <c r="E8" s="177">
        <v>10</v>
      </c>
      <c r="F8" s="177">
        <v>12</v>
      </c>
      <c r="G8" s="177">
        <v>0</v>
      </c>
      <c r="H8" s="174">
        <f t="shared" si="0"/>
        <v>22</v>
      </c>
      <c r="I8" s="265"/>
      <c r="J8" s="178"/>
      <c r="K8" s="176">
        <f t="shared" si="1"/>
        <v>0</v>
      </c>
      <c r="L8" s="260">
        <f t="shared" si="2"/>
        <v>0</v>
      </c>
      <c r="M8" s="176">
        <f t="shared" si="3"/>
        <v>0</v>
      </c>
    </row>
    <row r="9" spans="1:13" ht="46.5" customHeight="1">
      <c r="A9" s="338" t="s">
        <v>40</v>
      </c>
      <c r="B9" s="339"/>
      <c r="C9" s="339"/>
      <c r="D9" s="339"/>
      <c r="E9" s="339"/>
      <c r="F9" s="339"/>
      <c r="G9" s="339"/>
      <c r="H9" s="339"/>
      <c r="I9" s="339"/>
      <c r="J9" s="339"/>
      <c r="K9" s="340"/>
      <c r="L9" s="202">
        <f>SUM(L3:L8)</f>
        <v>0</v>
      </c>
      <c r="M9" s="203">
        <f>SUM(M3:M8)</f>
        <v>0</v>
      </c>
    </row>
    <row r="10" spans="2:5" ht="123" customHeight="1">
      <c r="B10" s="337" t="s">
        <v>99</v>
      </c>
      <c r="C10" s="337"/>
      <c r="D10" s="337"/>
      <c r="E10" s="337"/>
    </row>
  </sheetData>
  <sheetProtection selectLockedCells="1" selectUnlockedCells="1"/>
  <mergeCells count="3">
    <mergeCell ref="B10:E10"/>
    <mergeCell ref="A1:M1"/>
    <mergeCell ref="A9:K9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4"/>
  <sheetViews>
    <sheetView tabSelected="1" zoomScalePageLayoutView="0" workbookViewId="0" topLeftCell="A1">
      <selection activeCell="A1" sqref="A1:M1"/>
    </sheetView>
  </sheetViews>
  <sheetFormatPr defaultColWidth="9.59765625" defaultRowHeight="14.25"/>
  <cols>
    <col min="1" max="1" width="4.59765625" style="0" customWidth="1"/>
    <col min="2" max="2" width="33" style="0" customWidth="1"/>
    <col min="3" max="5" width="9.59765625" style="0" customWidth="1"/>
    <col min="6" max="6" width="10.8984375" style="3" customWidth="1"/>
    <col min="7" max="10" width="9.59765625" style="0" customWidth="1"/>
    <col min="11" max="11" width="10.09765625" style="0" customWidth="1"/>
    <col min="12" max="13" width="11.8984375" style="0" customWidth="1"/>
  </cols>
  <sheetData>
    <row r="1" spans="1:13" s="118" customFormat="1" ht="45.75" customHeight="1">
      <c r="A1" s="341" t="s">
        <v>208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93">
      <c r="A2" s="127" t="s">
        <v>1</v>
      </c>
      <c r="B2" s="127" t="s">
        <v>2</v>
      </c>
      <c r="C2" s="128" t="s">
        <v>3</v>
      </c>
      <c r="D2" s="127" t="s">
        <v>4</v>
      </c>
      <c r="E2" s="127" t="s">
        <v>5</v>
      </c>
      <c r="F2" s="129" t="s">
        <v>6</v>
      </c>
      <c r="G2" s="127" t="s">
        <v>7</v>
      </c>
      <c r="H2" s="127" t="s">
        <v>8</v>
      </c>
      <c r="I2" s="127" t="s">
        <v>9</v>
      </c>
      <c r="J2" s="127" t="s">
        <v>10</v>
      </c>
      <c r="K2" s="127" t="s">
        <v>11</v>
      </c>
      <c r="L2" s="127" t="s">
        <v>12</v>
      </c>
      <c r="M2" s="127" t="s">
        <v>13</v>
      </c>
    </row>
    <row r="3" spans="1:13" ht="192" customHeight="1">
      <c r="A3" s="34">
        <v>1</v>
      </c>
      <c r="B3" s="35" t="s">
        <v>100</v>
      </c>
      <c r="C3" s="302" t="s">
        <v>205</v>
      </c>
      <c r="D3" s="130"/>
      <c r="E3" s="130">
        <v>0</v>
      </c>
      <c r="F3" s="131">
        <v>0</v>
      </c>
      <c r="G3" s="34">
        <v>30</v>
      </c>
      <c r="H3" s="132">
        <f>E3+F3+G3</f>
        <v>30</v>
      </c>
      <c r="I3" s="133"/>
      <c r="J3" s="134"/>
      <c r="K3" s="135">
        <f>I3*J3</f>
        <v>0</v>
      </c>
      <c r="L3" s="136">
        <f>H3*I3</f>
        <v>0</v>
      </c>
      <c r="M3" s="136">
        <f>J3*L3</f>
        <v>0</v>
      </c>
    </row>
    <row r="4" spans="1:13" s="137" customFormat="1" ht="29.25" customHeight="1">
      <c r="A4" s="343" t="s">
        <v>40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204">
        <f>SUM(L3)</f>
        <v>0</v>
      </c>
      <c r="M4" s="204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39375" right="0.39375" top="0.63125" bottom="0.63125" header="0.39375" footer="0.39375"/>
  <pageSetup fitToHeight="0" fitToWidth="1" horizontalDpi="300" verticalDpi="300" orientation="landscape" paperSize="9" scale="85" r:id="rId1"/>
  <headerFooter alignWithMargins="0">
    <oddHeader>&amp;C&amp;"Arial,Normalny"&amp;10&amp;A</oddHeader>
    <oddFooter>&amp;C&amp;"Arial,Normalny"&amp;10Strona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M8"/>
  <sheetViews>
    <sheetView zoomScalePageLayoutView="0" workbookViewId="0" topLeftCell="A6">
      <selection activeCell="L5" sqref="L5"/>
    </sheetView>
  </sheetViews>
  <sheetFormatPr defaultColWidth="8.796875" defaultRowHeight="14.25"/>
  <cols>
    <col min="1" max="1" width="3.69921875" style="0" customWidth="1"/>
    <col min="2" max="2" width="35" style="0" customWidth="1"/>
    <col min="3" max="3" width="10.5" style="0" customWidth="1"/>
    <col min="4" max="4" width="13" style="0" customWidth="1"/>
    <col min="5" max="5" width="9" style="0" customWidth="1"/>
    <col min="6" max="6" width="9" style="18" customWidth="1"/>
    <col min="7" max="11" width="9" style="0" customWidth="1"/>
    <col min="12" max="12" width="11.59765625" style="0" customWidth="1"/>
    <col min="13" max="13" width="12.3984375" style="0" customWidth="1"/>
  </cols>
  <sheetData>
    <row r="1" spans="1:13" ht="54" customHeight="1">
      <c r="A1" s="344" t="s">
        <v>165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04.25" customHeight="1">
      <c r="A2" s="129" t="s">
        <v>1</v>
      </c>
      <c r="B2" s="129" t="s">
        <v>2</v>
      </c>
      <c r="C2" s="138" t="s">
        <v>3</v>
      </c>
      <c r="D2" s="129" t="s">
        <v>4</v>
      </c>
      <c r="E2" s="129" t="s">
        <v>5</v>
      </c>
      <c r="F2" s="129" t="s">
        <v>6</v>
      </c>
      <c r="G2" s="129" t="s">
        <v>7</v>
      </c>
      <c r="H2" s="129" t="s">
        <v>8</v>
      </c>
      <c r="I2" s="129" t="s">
        <v>9</v>
      </c>
      <c r="J2" s="129" t="s">
        <v>10</v>
      </c>
      <c r="K2" s="129" t="s">
        <v>11</v>
      </c>
      <c r="L2" s="129" t="s">
        <v>12</v>
      </c>
      <c r="M2" s="129" t="s">
        <v>13</v>
      </c>
    </row>
    <row r="3" spans="1:13" s="33" customFormat="1" ht="279.75" customHeight="1">
      <c r="A3" s="106">
        <v>1</v>
      </c>
      <c r="B3" s="139" t="s">
        <v>144</v>
      </c>
      <c r="C3" s="140" t="s">
        <v>196</v>
      </c>
      <c r="D3" s="131"/>
      <c r="E3" s="131">
        <v>80</v>
      </c>
      <c r="F3" s="131">
        <v>5</v>
      </c>
      <c r="G3" s="100">
        <v>150</v>
      </c>
      <c r="H3" s="141">
        <f>E3+F3+G3</f>
        <v>235</v>
      </c>
      <c r="I3" s="135"/>
      <c r="J3" s="134"/>
      <c r="K3" s="135">
        <f>I3*J3</f>
        <v>0</v>
      </c>
      <c r="L3" s="136">
        <f>H3*I3</f>
        <v>0</v>
      </c>
      <c r="M3" s="136">
        <f>J3*L3</f>
        <v>0</v>
      </c>
    </row>
    <row r="4" spans="1:13" s="33" customFormat="1" ht="246" customHeight="1">
      <c r="A4" s="106">
        <v>2</v>
      </c>
      <c r="B4" s="139" t="s">
        <v>171</v>
      </c>
      <c r="C4" s="140" t="s">
        <v>170</v>
      </c>
      <c r="D4" s="131" t="s">
        <v>89</v>
      </c>
      <c r="E4" s="131">
        <v>30</v>
      </c>
      <c r="F4" s="131">
        <v>5</v>
      </c>
      <c r="G4" s="100">
        <v>50</v>
      </c>
      <c r="H4" s="141">
        <v>85</v>
      </c>
      <c r="I4" s="135"/>
      <c r="J4" s="134"/>
      <c r="K4" s="135">
        <f>I4*J4</f>
        <v>0</v>
      </c>
      <c r="L4" s="136"/>
      <c r="M4" s="136">
        <f>J4*L4</f>
        <v>0</v>
      </c>
    </row>
    <row r="5" spans="1:13" s="33" customFormat="1" ht="246" customHeight="1">
      <c r="A5" s="106">
        <v>3</v>
      </c>
      <c r="B5" s="139" t="s">
        <v>169</v>
      </c>
      <c r="C5" s="140" t="s">
        <v>178</v>
      </c>
      <c r="D5" s="131" t="s">
        <v>89</v>
      </c>
      <c r="E5" s="131">
        <v>5</v>
      </c>
      <c r="F5" s="131">
        <v>5</v>
      </c>
      <c r="G5" s="100">
        <v>50</v>
      </c>
      <c r="H5" s="141">
        <v>60</v>
      </c>
      <c r="I5" s="135"/>
      <c r="J5" s="134"/>
      <c r="K5" s="135">
        <f>I5*J5</f>
        <v>0</v>
      </c>
      <c r="L5" s="136"/>
      <c r="M5" s="136">
        <f>J5*L5</f>
        <v>0</v>
      </c>
    </row>
    <row r="6" spans="1:13" s="33" customFormat="1" ht="222.75" customHeight="1">
      <c r="A6" s="100">
        <v>4</v>
      </c>
      <c r="B6" s="142" t="s">
        <v>145</v>
      </c>
      <c r="C6" s="26" t="s">
        <v>200</v>
      </c>
      <c r="D6" s="131"/>
      <c r="E6" s="131">
        <v>30</v>
      </c>
      <c r="F6" s="131">
        <v>5</v>
      </c>
      <c r="G6" s="100">
        <v>150</v>
      </c>
      <c r="H6" s="141">
        <f>E6+F6+G6</f>
        <v>185</v>
      </c>
      <c r="I6" s="135"/>
      <c r="J6" s="134"/>
      <c r="K6" s="135">
        <f>I6*J6</f>
        <v>0</v>
      </c>
      <c r="L6" s="136">
        <f>H6*I6</f>
        <v>0</v>
      </c>
      <c r="M6" s="136">
        <f>J6*L6</f>
        <v>0</v>
      </c>
    </row>
    <row r="7" spans="1:13" s="33" customFormat="1" ht="117" customHeight="1">
      <c r="A7" s="100">
        <v>5</v>
      </c>
      <c r="B7" s="143" t="s">
        <v>146</v>
      </c>
      <c r="C7" s="26" t="s">
        <v>199</v>
      </c>
      <c r="D7" s="131"/>
      <c r="E7" s="131">
        <v>40</v>
      </c>
      <c r="F7" s="131">
        <v>5</v>
      </c>
      <c r="G7" s="100">
        <v>150</v>
      </c>
      <c r="H7" s="141">
        <f>E7+F7+G7</f>
        <v>195</v>
      </c>
      <c r="I7" s="135"/>
      <c r="J7" s="134"/>
      <c r="K7" s="135">
        <f>I7*J7</f>
        <v>0</v>
      </c>
      <c r="L7" s="136">
        <f>H7*I7</f>
        <v>0</v>
      </c>
      <c r="M7" s="136">
        <f>J7*L7</f>
        <v>0</v>
      </c>
    </row>
    <row r="8" spans="1:13" ht="38.25" customHeight="1">
      <c r="A8" s="345" t="s">
        <v>40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205"/>
      <c r="M8" s="205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5" sqref="J5"/>
    </sheetView>
  </sheetViews>
  <sheetFormatPr defaultColWidth="8.796875" defaultRowHeight="14.25"/>
  <cols>
    <col min="1" max="1" width="6.09765625" style="0" customWidth="1"/>
    <col min="2" max="2" width="24.59765625" style="0" customWidth="1"/>
    <col min="3" max="3" width="17.3984375" style="0" customWidth="1"/>
    <col min="4" max="4" width="20.3984375" style="0" customWidth="1"/>
    <col min="5" max="5" width="9" style="0" customWidth="1"/>
    <col min="6" max="6" width="9" style="18" customWidth="1"/>
    <col min="7" max="11" width="9" style="0" customWidth="1"/>
    <col min="12" max="13" width="9.8984375" style="0" customWidth="1"/>
  </cols>
  <sheetData>
    <row r="1" spans="1:13" s="3" customFormat="1" ht="36.75" customHeight="1">
      <c r="A1" s="344" t="s">
        <v>166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s="3" customFormat="1" ht="67.5" customHeight="1">
      <c r="A2" s="129" t="s">
        <v>1</v>
      </c>
      <c r="B2" s="129" t="s">
        <v>2</v>
      </c>
      <c r="C2" s="138" t="s">
        <v>3</v>
      </c>
      <c r="D2" s="129" t="s">
        <v>4</v>
      </c>
      <c r="E2" s="129" t="s">
        <v>5</v>
      </c>
      <c r="F2" s="129" t="s">
        <v>6</v>
      </c>
      <c r="G2" s="129" t="s">
        <v>7</v>
      </c>
      <c r="H2" s="129" t="s">
        <v>8</v>
      </c>
      <c r="I2" s="129" t="s">
        <v>9</v>
      </c>
      <c r="J2" s="129" t="s">
        <v>10</v>
      </c>
      <c r="K2" s="129" t="s">
        <v>11</v>
      </c>
      <c r="L2" s="129" t="s">
        <v>12</v>
      </c>
      <c r="M2" s="129" t="s">
        <v>13</v>
      </c>
    </row>
    <row r="3" spans="1:13" s="33" customFormat="1" ht="49.5" customHeight="1">
      <c r="A3" s="100">
        <v>1</v>
      </c>
      <c r="B3" s="346" t="s">
        <v>101</v>
      </c>
      <c r="C3" s="26" t="s">
        <v>102</v>
      </c>
      <c r="D3" s="131"/>
      <c r="E3" s="131">
        <v>40</v>
      </c>
      <c r="F3" s="131">
        <v>5</v>
      </c>
      <c r="G3" s="100">
        <v>40</v>
      </c>
      <c r="H3" s="141">
        <f>E3+F3+G3</f>
        <v>85</v>
      </c>
      <c r="I3" s="135"/>
      <c r="J3" s="134"/>
      <c r="K3" s="135">
        <f>I3*J3</f>
        <v>0</v>
      </c>
      <c r="L3" s="136">
        <f>H3*I3</f>
        <v>0</v>
      </c>
      <c r="M3" s="136">
        <f>J3*L3</f>
        <v>0</v>
      </c>
    </row>
    <row r="4" spans="1:13" s="33" customFormat="1" ht="36.75" customHeight="1">
      <c r="A4" s="100">
        <v>2</v>
      </c>
      <c r="B4" s="346"/>
      <c r="C4" s="26" t="s">
        <v>103</v>
      </c>
      <c r="D4" s="131"/>
      <c r="E4" s="131">
        <v>5</v>
      </c>
      <c r="F4" s="131">
        <v>5</v>
      </c>
      <c r="G4" s="100">
        <v>5</v>
      </c>
      <c r="H4" s="141">
        <f>E4+F4+G4</f>
        <v>15</v>
      </c>
      <c r="I4" s="135"/>
      <c r="J4" s="134"/>
      <c r="K4" s="135">
        <f>I4*J4</f>
        <v>0</v>
      </c>
      <c r="L4" s="136">
        <f>H4*I4</f>
        <v>0</v>
      </c>
      <c r="M4" s="136">
        <f>J4*L4</f>
        <v>0</v>
      </c>
    </row>
    <row r="5" spans="1:13" s="33" customFormat="1" ht="71.25" customHeight="1">
      <c r="A5" s="100">
        <v>3</v>
      </c>
      <c r="B5" s="346"/>
      <c r="C5" s="26" t="s">
        <v>104</v>
      </c>
      <c r="D5" s="131"/>
      <c r="E5" s="131">
        <v>10</v>
      </c>
      <c r="F5" s="131">
        <v>5</v>
      </c>
      <c r="G5" s="100">
        <v>10</v>
      </c>
      <c r="H5" s="141">
        <f>E5+F5+G5</f>
        <v>25</v>
      </c>
      <c r="I5" s="135"/>
      <c r="J5" s="134"/>
      <c r="K5" s="135">
        <f>I5*J5</f>
        <v>0</v>
      </c>
      <c r="L5" s="136">
        <f>H5*I5</f>
        <v>0</v>
      </c>
      <c r="M5" s="136">
        <f>J5*L5</f>
        <v>0</v>
      </c>
    </row>
    <row r="6" spans="1:13" s="3" customFormat="1" ht="36.75" customHeight="1">
      <c r="A6" s="347" t="s">
        <v>40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206">
        <f>SUM(L3:L5)</f>
        <v>0</v>
      </c>
      <c r="M6" s="206">
        <f>SUM(M3:M5)</f>
        <v>0</v>
      </c>
    </row>
  </sheetData>
  <sheetProtection selectLockedCells="1" selectUnlockedCells="1"/>
  <mergeCells count="3">
    <mergeCell ref="A1:M1"/>
    <mergeCell ref="B3:B5"/>
    <mergeCell ref="A6:K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E8" sqref="E8"/>
    </sheetView>
  </sheetViews>
  <sheetFormatPr defaultColWidth="9.59765625" defaultRowHeight="14.25"/>
  <cols>
    <col min="1" max="1" width="5" style="59" customWidth="1"/>
    <col min="2" max="2" width="115" style="0" customWidth="1"/>
  </cols>
  <sheetData>
    <row r="1" spans="1:2" s="59" customFormat="1" ht="23.25" customHeight="1">
      <c r="A1" s="348" t="s">
        <v>105</v>
      </c>
      <c r="B1" s="348"/>
    </row>
    <row r="2" spans="1:2" ht="19.5" customHeight="1">
      <c r="A2" s="144">
        <v>1</v>
      </c>
      <c r="B2" s="145" t="s">
        <v>106</v>
      </c>
    </row>
    <row r="3" spans="1:2" ht="27.75" customHeight="1">
      <c r="A3" s="144">
        <v>2</v>
      </c>
      <c r="B3" s="145" t="s">
        <v>107</v>
      </c>
    </row>
    <row r="4" spans="1:2" ht="21" customHeight="1">
      <c r="A4" s="144">
        <v>3</v>
      </c>
      <c r="B4" s="145" t="s">
        <v>108</v>
      </c>
    </row>
    <row r="5" spans="1:2" ht="26.25" customHeight="1">
      <c r="A5" s="144">
        <v>4</v>
      </c>
      <c r="B5" s="145" t="s">
        <v>109</v>
      </c>
    </row>
    <row r="6" spans="1:2" ht="66" customHeight="1">
      <c r="A6" s="144">
        <v>5</v>
      </c>
      <c r="B6" s="146" t="s">
        <v>110</v>
      </c>
    </row>
    <row r="7" spans="1:2" ht="94.5" customHeight="1">
      <c r="A7" s="144">
        <v>6</v>
      </c>
      <c r="B7" s="146" t="s">
        <v>111</v>
      </c>
    </row>
    <row r="8" spans="1:2" ht="84.75" customHeight="1">
      <c r="A8" s="144">
        <v>7</v>
      </c>
      <c r="B8" s="146" t="s">
        <v>112</v>
      </c>
    </row>
    <row r="9" spans="1:2" ht="51.75" customHeight="1">
      <c r="A9" s="144">
        <v>8</v>
      </c>
      <c r="B9" s="146" t="s">
        <v>113</v>
      </c>
    </row>
    <row r="10" spans="1:2" ht="81" customHeight="1">
      <c r="A10" s="144">
        <v>9</v>
      </c>
      <c r="B10" s="146" t="s">
        <v>114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E11" sqref="E11"/>
    </sheetView>
  </sheetViews>
  <sheetFormatPr defaultColWidth="8.59765625" defaultRowHeight="14.25"/>
  <cols>
    <col min="1" max="1" width="3.09765625" style="0" customWidth="1"/>
    <col min="2" max="2" width="30.59765625" style="0" customWidth="1"/>
    <col min="3" max="3" width="24.8984375" style="0" customWidth="1"/>
    <col min="4" max="4" width="32.09765625" style="0" customWidth="1"/>
  </cols>
  <sheetData>
    <row r="1" spans="1:4" s="148" customFormat="1" ht="27" customHeight="1">
      <c r="A1" s="147" t="s">
        <v>1</v>
      </c>
      <c r="B1" s="147" t="s">
        <v>115</v>
      </c>
      <c r="C1" s="147" t="s">
        <v>12</v>
      </c>
      <c r="D1" s="147" t="s">
        <v>13</v>
      </c>
    </row>
    <row r="2" spans="1:4" ht="52.5" customHeight="1">
      <c r="A2" s="126">
        <v>1</v>
      </c>
      <c r="B2" s="149" t="s">
        <v>116</v>
      </c>
      <c r="C2" s="150">
        <f>'Pakiet 1'!L23</f>
        <v>0</v>
      </c>
      <c r="D2" s="207">
        <f>'Pakiet 1'!M23</f>
        <v>0</v>
      </c>
    </row>
    <row r="3" spans="1:4" ht="45.75" customHeight="1">
      <c r="A3" s="126">
        <v>2</v>
      </c>
      <c r="B3" s="149" t="s">
        <v>117</v>
      </c>
      <c r="C3" s="207">
        <f>'Pakiet 2'!L12</f>
        <v>0</v>
      </c>
      <c r="D3" s="207">
        <f>'Pakiet 2'!M12</f>
        <v>0</v>
      </c>
    </row>
    <row r="4" spans="1:4" ht="54" customHeight="1">
      <c r="A4" s="126">
        <v>3</v>
      </c>
      <c r="B4" s="149" t="s">
        <v>118</v>
      </c>
      <c r="C4" s="207">
        <f>'Pakiet 3'!L12</f>
        <v>0</v>
      </c>
      <c r="D4" s="207">
        <f>'Pakiet 3'!M12</f>
        <v>0</v>
      </c>
    </row>
    <row r="5" spans="1:4" ht="54" customHeight="1">
      <c r="A5" s="126">
        <v>4</v>
      </c>
      <c r="B5" s="149" t="s">
        <v>119</v>
      </c>
      <c r="C5" s="207">
        <f>'Pakiet 4'!L5</f>
        <v>0</v>
      </c>
      <c r="D5" s="207">
        <f>'Pakiet 4'!M5</f>
        <v>0</v>
      </c>
    </row>
    <row r="6" spans="1:4" ht="65.25" customHeight="1">
      <c r="A6" s="126">
        <v>5</v>
      </c>
      <c r="B6" s="149" t="s">
        <v>120</v>
      </c>
      <c r="C6" s="207">
        <f>'Pakiet 5'!L9</f>
        <v>0</v>
      </c>
      <c r="D6" s="207">
        <f>'Pakiet 5'!M9</f>
        <v>0</v>
      </c>
    </row>
    <row r="7" spans="1:4" ht="45.75" customHeight="1">
      <c r="A7" s="126">
        <v>6</v>
      </c>
      <c r="B7" s="149" t="s">
        <v>121</v>
      </c>
      <c r="C7" s="207">
        <f>'Pakiet 6'!L5</f>
        <v>0</v>
      </c>
      <c r="D7" s="207">
        <f>'Pakiet 6'!M5</f>
        <v>0</v>
      </c>
    </row>
    <row r="8" spans="1:4" ht="53.25" customHeight="1">
      <c r="A8" s="126">
        <v>7</v>
      </c>
      <c r="B8" s="149" t="s">
        <v>179</v>
      </c>
      <c r="C8" s="207">
        <f>'Pakiet 7'!L12</f>
        <v>0</v>
      </c>
      <c r="D8" s="207">
        <f>'Pakiet 7'!M12</f>
        <v>0</v>
      </c>
    </row>
    <row r="9" spans="1:4" ht="90.75" customHeight="1">
      <c r="A9" s="126">
        <v>8</v>
      </c>
      <c r="B9" s="149" t="s">
        <v>180</v>
      </c>
      <c r="C9" s="207">
        <f>'Pakiet 8'!L14</f>
        <v>0</v>
      </c>
      <c r="D9" s="207">
        <f>'Pakiet 8'!M14</f>
        <v>0</v>
      </c>
    </row>
    <row r="10" spans="1:4" ht="65.25" customHeight="1">
      <c r="A10" s="126">
        <v>9</v>
      </c>
      <c r="B10" s="149" t="s">
        <v>181</v>
      </c>
      <c r="C10" s="208">
        <f>'Pakiet 9'!L13</f>
        <v>0</v>
      </c>
      <c r="D10" s="208">
        <f>'Pakiet 9'!M13</f>
        <v>0</v>
      </c>
    </row>
    <row r="11" spans="1:4" ht="65.25" customHeight="1">
      <c r="A11" s="126">
        <v>10</v>
      </c>
      <c r="B11" s="149" t="s">
        <v>182</v>
      </c>
      <c r="C11" s="208">
        <f>'Pakiet 10'!L9</f>
        <v>0</v>
      </c>
      <c r="D11" s="208">
        <f>'Pakiet 10'!M9</f>
        <v>0</v>
      </c>
    </row>
    <row r="12" spans="1:4" ht="39.75" customHeight="1">
      <c r="A12" s="126">
        <v>11</v>
      </c>
      <c r="B12" s="149" t="s">
        <v>122</v>
      </c>
      <c r="C12" s="207">
        <f>'Pakiet 11'!L4</f>
        <v>0</v>
      </c>
      <c r="D12" s="207">
        <f>'Pakiet 11'!M4</f>
        <v>0</v>
      </c>
    </row>
    <row r="13" spans="1:4" ht="49.5" customHeight="1">
      <c r="A13" s="126">
        <v>12</v>
      </c>
      <c r="B13" s="149" t="s">
        <v>183</v>
      </c>
      <c r="C13" s="208">
        <f>'Pakiet 12'!L8</f>
        <v>0</v>
      </c>
      <c r="D13" s="208">
        <f>'Pakiet 12'!M8</f>
        <v>0</v>
      </c>
    </row>
    <row r="14" spans="1:4" ht="40.5" customHeight="1">
      <c r="A14" s="126">
        <v>13</v>
      </c>
      <c r="B14" s="149" t="s">
        <v>123</v>
      </c>
      <c r="C14" s="208">
        <f>'Pakiet 13'!L6</f>
        <v>0</v>
      </c>
      <c r="D14" s="208">
        <f>'Pakiet 13'!M6</f>
        <v>0</v>
      </c>
    </row>
    <row r="15" spans="1:4" s="151" customFormat="1" ht="44.25" customHeight="1">
      <c r="A15" s="345" t="s">
        <v>124</v>
      </c>
      <c r="B15" s="345"/>
      <c r="C15" s="209">
        <f>SUM(C2:C14)</f>
        <v>0</v>
      </c>
      <c r="D15" s="209">
        <f>SUM(D2:D14)</f>
        <v>0</v>
      </c>
    </row>
    <row r="27" ht="13.5">
      <c r="E27" s="152"/>
    </row>
  </sheetData>
  <sheetProtection selectLockedCells="1" selectUnlockedCells="1"/>
  <mergeCells count="1">
    <mergeCell ref="A15:B15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12"/>
  <sheetViews>
    <sheetView zoomScale="70" zoomScaleNormal="70" zoomScalePageLayoutView="0" workbookViewId="0" topLeftCell="A10">
      <selection activeCell="J11" sqref="J11"/>
    </sheetView>
  </sheetViews>
  <sheetFormatPr defaultColWidth="8.796875" defaultRowHeight="14.25"/>
  <cols>
    <col min="1" max="1" width="5.59765625" style="0" customWidth="1"/>
    <col min="2" max="2" width="58" style="0" customWidth="1"/>
    <col min="3" max="3" width="20.09765625" style="0" customWidth="1"/>
    <col min="4" max="4" width="18.3984375" style="0" customWidth="1"/>
    <col min="5" max="5" width="9" style="0" customWidth="1"/>
    <col min="6" max="7" width="9" style="3" customWidth="1"/>
    <col min="8" max="8" width="9" style="234" customWidth="1"/>
    <col min="9" max="9" width="11.09765625" style="0" customWidth="1"/>
    <col min="10" max="10" width="9" style="0" customWidth="1"/>
    <col min="11" max="11" width="12.59765625" style="0" customWidth="1"/>
    <col min="12" max="12" width="18.59765625" style="0" customWidth="1"/>
    <col min="13" max="13" width="17.09765625" style="0" customWidth="1"/>
  </cols>
  <sheetData>
    <row r="1" spans="1:13" s="197" customFormat="1" ht="45.75" customHeight="1">
      <c r="A1" s="314" t="s">
        <v>41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20.75" customHeight="1">
      <c r="A2" s="42" t="s">
        <v>1</v>
      </c>
      <c r="B2" s="42" t="s">
        <v>2</v>
      </c>
      <c r="C2" s="43" t="s">
        <v>3</v>
      </c>
      <c r="D2" s="42" t="s">
        <v>42</v>
      </c>
      <c r="E2" s="42" t="s">
        <v>5</v>
      </c>
      <c r="F2" s="44" t="s">
        <v>6</v>
      </c>
      <c r="G2" s="44" t="s">
        <v>7</v>
      </c>
      <c r="H2" s="44" t="s">
        <v>8</v>
      </c>
      <c r="I2" s="42" t="s">
        <v>9</v>
      </c>
      <c r="J2" s="45" t="s">
        <v>10</v>
      </c>
      <c r="K2" s="42" t="s">
        <v>11</v>
      </c>
      <c r="L2" s="42" t="s">
        <v>12</v>
      </c>
      <c r="M2" s="42" t="s">
        <v>13</v>
      </c>
    </row>
    <row r="3" spans="1:13" ht="245.25" customHeight="1">
      <c r="A3" s="46">
        <v>1</v>
      </c>
      <c r="B3" s="47" t="s">
        <v>43</v>
      </c>
      <c r="C3" s="48" t="s">
        <v>44</v>
      </c>
      <c r="D3" s="48"/>
      <c r="E3" s="48">
        <v>80</v>
      </c>
      <c r="F3" s="49">
        <v>20</v>
      </c>
      <c r="G3" s="232">
        <v>400</v>
      </c>
      <c r="H3" s="233">
        <f>E3+F3+G3</f>
        <v>500</v>
      </c>
      <c r="I3" s="50"/>
      <c r="J3" s="51"/>
      <c r="K3" s="52">
        <f>I3*J3</f>
        <v>0</v>
      </c>
      <c r="L3" s="52">
        <f>H3*I3</f>
        <v>0</v>
      </c>
      <c r="M3" s="52">
        <f>J3*L3</f>
        <v>0</v>
      </c>
    </row>
    <row r="4" spans="1:13" ht="239.25" customHeight="1">
      <c r="A4" s="53">
        <v>2</v>
      </c>
      <c r="B4" s="47" t="s">
        <v>45</v>
      </c>
      <c r="C4" s="54" t="s">
        <v>15</v>
      </c>
      <c r="D4" s="55"/>
      <c r="E4" s="55">
        <v>0</v>
      </c>
      <c r="F4" s="49">
        <v>1000</v>
      </c>
      <c r="G4" s="232">
        <v>0</v>
      </c>
      <c r="H4" s="233">
        <f aca="true" t="shared" si="0" ref="H4:H11">E4+F4+G4</f>
        <v>1000</v>
      </c>
      <c r="I4" s="164"/>
      <c r="J4" s="51"/>
      <c r="K4" s="52">
        <f aca="true" t="shared" si="1" ref="K4:K11">I4*J4</f>
        <v>0</v>
      </c>
      <c r="L4" s="52">
        <f aca="true" t="shared" si="2" ref="L4:L11">H4*I4</f>
        <v>0</v>
      </c>
      <c r="M4" s="52">
        <f aca="true" t="shared" si="3" ref="M4:M11">J4*L4</f>
        <v>0</v>
      </c>
    </row>
    <row r="5" spans="1:13" ht="50.25" customHeight="1">
      <c r="A5" s="315">
        <v>3</v>
      </c>
      <c r="B5" s="316" t="s">
        <v>46</v>
      </c>
      <c r="C5" s="54" t="s">
        <v>150</v>
      </c>
      <c r="D5" s="55"/>
      <c r="E5" s="54">
        <v>0</v>
      </c>
      <c r="F5" s="49">
        <v>50</v>
      </c>
      <c r="G5" s="232">
        <v>200</v>
      </c>
      <c r="H5" s="233">
        <f t="shared" si="0"/>
        <v>250</v>
      </c>
      <c r="I5" s="56"/>
      <c r="J5" s="51"/>
      <c r="K5" s="52">
        <f t="shared" si="1"/>
        <v>0</v>
      </c>
      <c r="L5" s="52">
        <f t="shared" si="2"/>
        <v>0</v>
      </c>
      <c r="M5" s="52">
        <f t="shared" si="3"/>
        <v>0</v>
      </c>
    </row>
    <row r="6" spans="1:13" ht="112.5" customHeight="1">
      <c r="A6" s="315"/>
      <c r="B6" s="316"/>
      <c r="C6" s="54" t="s">
        <v>151</v>
      </c>
      <c r="D6" s="55"/>
      <c r="E6" s="54">
        <v>0</v>
      </c>
      <c r="F6" s="49">
        <v>100</v>
      </c>
      <c r="G6" s="232">
        <v>250</v>
      </c>
      <c r="H6" s="233">
        <f t="shared" si="0"/>
        <v>350</v>
      </c>
      <c r="I6" s="56"/>
      <c r="J6" s="51"/>
      <c r="K6" s="52">
        <f t="shared" si="1"/>
        <v>0</v>
      </c>
      <c r="L6" s="52">
        <f t="shared" si="2"/>
        <v>0</v>
      </c>
      <c r="M6" s="52">
        <f t="shared" si="3"/>
        <v>0</v>
      </c>
    </row>
    <row r="7" spans="1:13" ht="190.5" customHeight="1">
      <c r="A7" s="53">
        <v>4</v>
      </c>
      <c r="B7" s="57" t="s">
        <v>49</v>
      </c>
      <c r="C7" s="53" t="s">
        <v>15</v>
      </c>
      <c r="D7" s="55"/>
      <c r="E7" s="55">
        <v>0</v>
      </c>
      <c r="F7" s="49">
        <v>50</v>
      </c>
      <c r="G7" s="232">
        <v>20</v>
      </c>
      <c r="H7" s="233">
        <f t="shared" si="0"/>
        <v>70</v>
      </c>
      <c r="I7" s="56"/>
      <c r="J7" s="51"/>
      <c r="K7" s="52">
        <f t="shared" si="1"/>
        <v>0</v>
      </c>
      <c r="L7" s="52">
        <f t="shared" si="2"/>
        <v>0</v>
      </c>
      <c r="M7" s="52">
        <f t="shared" si="3"/>
        <v>0</v>
      </c>
    </row>
    <row r="8" spans="1:13" ht="61.5" customHeight="1">
      <c r="A8" s="315">
        <v>5</v>
      </c>
      <c r="B8" s="316" t="s">
        <v>50</v>
      </c>
      <c r="C8" s="54" t="s">
        <v>47</v>
      </c>
      <c r="D8" s="55"/>
      <c r="E8" s="54">
        <v>0</v>
      </c>
      <c r="F8" s="49">
        <v>50</v>
      </c>
      <c r="G8" s="232">
        <v>60</v>
      </c>
      <c r="H8" s="233">
        <f t="shared" si="0"/>
        <v>110</v>
      </c>
      <c r="I8" s="56"/>
      <c r="J8" s="51"/>
      <c r="K8" s="52">
        <f t="shared" si="1"/>
        <v>0</v>
      </c>
      <c r="L8" s="52">
        <f t="shared" si="2"/>
        <v>0</v>
      </c>
      <c r="M8" s="52">
        <f t="shared" si="3"/>
        <v>0</v>
      </c>
    </row>
    <row r="9" spans="1:13" ht="138.75" customHeight="1">
      <c r="A9" s="315"/>
      <c r="B9" s="316"/>
      <c r="C9" s="54" t="s">
        <v>48</v>
      </c>
      <c r="D9" s="55"/>
      <c r="E9" s="54">
        <v>0</v>
      </c>
      <c r="F9" s="49">
        <v>100</v>
      </c>
      <c r="G9" s="232">
        <v>40</v>
      </c>
      <c r="H9" s="233">
        <f t="shared" si="0"/>
        <v>140</v>
      </c>
      <c r="I9" s="56"/>
      <c r="J9" s="51"/>
      <c r="K9" s="52">
        <f t="shared" si="1"/>
        <v>0</v>
      </c>
      <c r="L9" s="52">
        <f t="shared" si="2"/>
        <v>0</v>
      </c>
      <c r="M9" s="52">
        <f t="shared" si="3"/>
        <v>0</v>
      </c>
    </row>
    <row r="10" spans="1:13" ht="260.25" customHeight="1">
      <c r="A10" s="53">
        <v>6</v>
      </c>
      <c r="B10" s="236" t="s">
        <v>152</v>
      </c>
      <c r="C10" s="237" t="s">
        <v>51</v>
      </c>
      <c r="D10" s="237"/>
      <c r="E10" s="237">
        <v>10</v>
      </c>
      <c r="F10" s="239">
        <v>0</v>
      </c>
      <c r="G10" s="293">
        <v>280</v>
      </c>
      <c r="H10" s="240">
        <f t="shared" si="0"/>
        <v>290</v>
      </c>
      <c r="I10" s="241"/>
      <c r="J10" s="242"/>
      <c r="K10" s="243">
        <f t="shared" si="1"/>
        <v>0</v>
      </c>
      <c r="L10" s="52">
        <f t="shared" si="2"/>
        <v>0</v>
      </c>
      <c r="M10" s="52">
        <f t="shared" si="3"/>
        <v>0</v>
      </c>
    </row>
    <row r="11" spans="1:16" s="238" customFormat="1" ht="231" customHeight="1">
      <c r="A11" s="296">
        <v>7</v>
      </c>
      <c r="B11" s="285" t="s">
        <v>185</v>
      </c>
      <c r="C11" s="286" t="s">
        <v>153</v>
      </c>
      <c r="D11" s="287" t="s">
        <v>89</v>
      </c>
      <c r="E11" s="286">
        <v>10</v>
      </c>
      <c r="F11" s="286">
        <v>10</v>
      </c>
      <c r="G11" s="286">
        <v>250</v>
      </c>
      <c r="H11" s="288">
        <f t="shared" si="0"/>
        <v>270</v>
      </c>
      <c r="I11" s="289"/>
      <c r="J11" s="290"/>
      <c r="K11" s="291">
        <f t="shared" si="1"/>
        <v>0</v>
      </c>
      <c r="L11" s="292">
        <f t="shared" si="2"/>
        <v>0</v>
      </c>
      <c r="M11" s="292">
        <f t="shared" si="3"/>
        <v>0</v>
      </c>
      <c r="N11" s="312" t="s">
        <v>89</v>
      </c>
      <c r="O11" s="313"/>
      <c r="P11" s="313"/>
    </row>
    <row r="12" spans="1:13" s="58" customFormat="1" ht="64.5" customHeight="1">
      <c r="A12" s="310" t="s">
        <v>40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244">
        <f>SUM(L3:L11)</f>
        <v>0</v>
      </c>
      <c r="M12" s="244">
        <f>SUM(M3:M11)</f>
        <v>0</v>
      </c>
    </row>
  </sheetData>
  <sheetProtection selectLockedCells="1" selectUnlockedCells="1"/>
  <mergeCells count="7">
    <mergeCell ref="A12:K12"/>
    <mergeCell ref="N11:P11"/>
    <mergeCell ref="A1:M1"/>
    <mergeCell ref="A5:A6"/>
    <mergeCell ref="B5:B6"/>
    <mergeCell ref="A8:A9"/>
    <mergeCell ref="B8:B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12"/>
  <sheetViews>
    <sheetView zoomScale="90" zoomScaleNormal="90" zoomScalePageLayoutView="0" workbookViewId="0" topLeftCell="A1">
      <selection activeCell="A1" sqref="A1:M1"/>
    </sheetView>
  </sheetViews>
  <sheetFormatPr defaultColWidth="9.59765625" defaultRowHeight="14.25"/>
  <cols>
    <col min="1" max="1" width="5.09765625" style="59" customWidth="1"/>
    <col min="2" max="2" width="38.3984375" style="0" customWidth="1"/>
    <col min="3" max="3" width="11.69921875" style="0" customWidth="1"/>
    <col min="4" max="4" width="19.5" style="60" customWidth="1"/>
    <col min="5" max="5" width="9.09765625" style="0" customWidth="1"/>
    <col min="6" max="6" width="8.5" style="3" customWidth="1"/>
    <col min="7" max="7" width="8.59765625" style="3" customWidth="1"/>
    <col min="8" max="8" width="9.59765625" style="0" customWidth="1"/>
    <col min="9" max="9" width="10.5" style="0" customWidth="1"/>
    <col min="10" max="10" width="7.8984375" style="4" customWidth="1"/>
    <col min="11" max="11" width="14.09765625" style="1" customWidth="1"/>
    <col min="12" max="13" width="16.59765625" style="0" customWidth="1"/>
  </cols>
  <sheetData>
    <row r="1" spans="1:13" s="61" customFormat="1" ht="48.75" customHeight="1">
      <c r="A1" s="317" t="s">
        <v>207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41.25">
      <c r="A2" s="62" t="s">
        <v>1</v>
      </c>
      <c r="B2" s="6" t="s">
        <v>2</v>
      </c>
      <c r="C2" s="63" t="s">
        <v>3</v>
      </c>
      <c r="D2" s="64" t="s">
        <v>52</v>
      </c>
      <c r="E2" s="62" t="s">
        <v>5</v>
      </c>
      <c r="F2" s="23" t="s">
        <v>6</v>
      </c>
      <c r="G2" s="23" t="s">
        <v>7</v>
      </c>
      <c r="H2" s="62" t="s">
        <v>8</v>
      </c>
      <c r="I2" s="62" t="s">
        <v>9</v>
      </c>
      <c r="J2" s="64" t="s">
        <v>10</v>
      </c>
      <c r="K2" s="62" t="s">
        <v>11</v>
      </c>
      <c r="L2" s="62" t="s">
        <v>12</v>
      </c>
      <c r="M2" s="62" t="s">
        <v>13</v>
      </c>
    </row>
    <row r="3" spans="1:13" ht="303">
      <c r="A3" s="75">
        <v>1</v>
      </c>
      <c r="B3" s="252" t="s">
        <v>53</v>
      </c>
      <c r="C3" s="255" t="s">
        <v>54</v>
      </c>
      <c r="D3" s="65"/>
      <c r="E3" s="66">
        <v>15</v>
      </c>
      <c r="F3" s="67">
        <v>0</v>
      </c>
      <c r="G3" s="229">
        <v>0</v>
      </c>
      <c r="H3" s="6">
        <f>E3+F3+G3</f>
        <v>15</v>
      </c>
      <c r="I3" s="68"/>
      <c r="J3" s="69"/>
      <c r="K3" s="70">
        <f>I3*J3</f>
        <v>0</v>
      </c>
      <c r="L3" s="70">
        <f>H3*I3</f>
        <v>0</v>
      </c>
      <c r="M3" s="70">
        <f>J3*L3</f>
        <v>0</v>
      </c>
    </row>
    <row r="4" spans="1:16" ht="165">
      <c r="A4" s="75">
        <v>2</v>
      </c>
      <c r="B4" s="252" t="s">
        <v>55</v>
      </c>
      <c r="C4" s="266" t="s">
        <v>56</v>
      </c>
      <c r="D4" s="76"/>
      <c r="E4" s="66">
        <v>5</v>
      </c>
      <c r="F4" s="67">
        <v>0</v>
      </c>
      <c r="G4" s="229">
        <v>14</v>
      </c>
      <c r="H4" s="6">
        <f aca="true" t="shared" si="0" ref="H4:H11">E4+F4+G4</f>
        <v>19</v>
      </c>
      <c r="I4" s="71"/>
      <c r="J4" s="69"/>
      <c r="K4" s="70">
        <f aca="true" t="shared" si="1" ref="K4:K11">I4*J4</f>
        <v>0</v>
      </c>
      <c r="L4" s="70">
        <f aca="true" t="shared" si="2" ref="L4:L11">H4*I4</f>
        <v>0</v>
      </c>
      <c r="M4" s="70">
        <f aca="true" t="shared" si="3" ref="M4:M11">J4*L4</f>
        <v>0</v>
      </c>
      <c r="P4" s="194"/>
    </row>
    <row r="5" spans="1:13" ht="317.25">
      <c r="A5" s="75">
        <v>3</v>
      </c>
      <c r="B5" s="252" t="s">
        <v>57</v>
      </c>
      <c r="C5" s="253" t="s">
        <v>58</v>
      </c>
      <c r="D5" s="168"/>
      <c r="E5" s="266">
        <v>160</v>
      </c>
      <c r="F5" s="67">
        <v>0</v>
      </c>
      <c r="G5" s="229">
        <v>7</v>
      </c>
      <c r="H5" s="6">
        <f t="shared" si="0"/>
        <v>167</v>
      </c>
      <c r="I5" s="68"/>
      <c r="J5" s="69"/>
      <c r="K5" s="70">
        <f t="shared" si="1"/>
        <v>0</v>
      </c>
      <c r="L5" s="70">
        <f t="shared" si="2"/>
        <v>0</v>
      </c>
      <c r="M5" s="70">
        <f t="shared" si="3"/>
        <v>0</v>
      </c>
    </row>
    <row r="6" spans="1:13" ht="165">
      <c r="A6" s="75">
        <v>4</v>
      </c>
      <c r="B6" s="252" t="s">
        <v>59</v>
      </c>
      <c r="C6" s="253" t="s">
        <v>60</v>
      </c>
      <c r="D6" s="269"/>
      <c r="E6" s="267">
        <v>5</v>
      </c>
      <c r="F6" s="72">
        <v>20</v>
      </c>
      <c r="G6" s="278">
        <v>2</v>
      </c>
      <c r="H6" s="6">
        <f t="shared" si="0"/>
        <v>27</v>
      </c>
      <c r="I6" s="74"/>
      <c r="J6" s="69"/>
      <c r="K6" s="70">
        <f t="shared" si="1"/>
        <v>0</v>
      </c>
      <c r="L6" s="70">
        <f t="shared" si="2"/>
        <v>0</v>
      </c>
      <c r="M6" s="70">
        <f t="shared" si="3"/>
        <v>0</v>
      </c>
    </row>
    <row r="7" spans="1:13" ht="96">
      <c r="A7" s="75">
        <v>5</v>
      </c>
      <c r="B7" s="252" t="s">
        <v>61</v>
      </c>
      <c r="C7" s="257" t="s">
        <v>60</v>
      </c>
      <c r="D7" s="268"/>
      <c r="E7" s="77">
        <v>30</v>
      </c>
      <c r="F7" s="78">
        <v>35</v>
      </c>
      <c r="G7" s="278">
        <v>0</v>
      </c>
      <c r="H7" s="6">
        <f t="shared" si="0"/>
        <v>65</v>
      </c>
      <c r="I7" s="79"/>
      <c r="J7" s="69"/>
      <c r="K7" s="70">
        <f t="shared" si="1"/>
        <v>0</v>
      </c>
      <c r="L7" s="70">
        <f t="shared" si="2"/>
        <v>0</v>
      </c>
      <c r="M7" s="70">
        <f t="shared" si="3"/>
        <v>0</v>
      </c>
    </row>
    <row r="8" spans="1:13" ht="287.25" customHeight="1">
      <c r="A8" s="75">
        <v>6</v>
      </c>
      <c r="B8" s="252" t="s">
        <v>62</v>
      </c>
      <c r="C8" s="256" t="s">
        <v>63</v>
      </c>
      <c r="D8" s="76"/>
      <c r="E8" s="77">
        <v>5</v>
      </c>
      <c r="F8" s="72">
        <v>0</v>
      </c>
      <c r="G8" s="279">
        <v>0</v>
      </c>
      <c r="H8" s="6">
        <f t="shared" si="0"/>
        <v>5</v>
      </c>
      <c r="I8" s="79"/>
      <c r="J8" s="69"/>
      <c r="K8" s="70">
        <f t="shared" si="1"/>
        <v>0</v>
      </c>
      <c r="L8" s="70">
        <f t="shared" si="2"/>
        <v>0</v>
      </c>
      <c r="M8" s="70">
        <f t="shared" si="3"/>
        <v>0</v>
      </c>
    </row>
    <row r="9" spans="1:13" ht="42" customHeight="1">
      <c r="A9" s="75">
        <v>7</v>
      </c>
      <c r="B9" s="303" t="s">
        <v>206</v>
      </c>
      <c r="C9" s="257" t="s">
        <v>64</v>
      </c>
      <c r="D9" s="168"/>
      <c r="E9" s="169">
        <v>5</v>
      </c>
      <c r="F9" s="170">
        <v>0</v>
      </c>
      <c r="G9" s="280">
        <v>0</v>
      </c>
      <c r="H9" s="6">
        <f t="shared" si="0"/>
        <v>5</v>
      </c>
      <c r="I9" s="235"/>
      <c r="J9" s="69"/>
      <c r="K9" s="70">
        <f t="shared" si="1"/>
        <v>0</v>
      </c>
      <c r="L9" s="70">
        <f t="shared" si="2"/>
        <v>0</v>
      </c>
      <c r="M9" s="70">
        <f t="shared" si="3"/>
        <v>0</v>
      </c>
    </row>
    <row r="10" spans="1:13" ht="203.25" customHeight="1">
      <c r="A10" s="75">
        <v>8</v>
      </c>
      <c r="B10" s="252" t="s">
        <v>128</v>
      </c>
      <c r="C10" s="258" t="s">
        <v>64</v>
      </c>
      <c r="D10" s="168"/>
      <c r="E10" s="248">
        <v>5</v>
      </c>
      <c r="F10" s="249">
        <v>0</v>
      </c>
      <c r="G10" s="249">
        <v>0</v>
      </c>
      <c r="H10" s="250">
        <f t="shared" si="0"/>
        <v>5</v>
      </c>
      <c r="I10" s="235"/>
      <c r="J10" s="69"/>
      <c r="K10" s="70">
        <f t="shared" si="1"/>
        <v>0</v>
      </c>
      <c r="L10" s="70">
        <f t="shared" si="2"/>
        <v>0</v>
      </c>
      <c r="M10" s="70">
        <f t="shared" si="3"/>
        <v>0</v>
      </c>
    </row>
    <row r="11" spans="1:17" s="259" customFormat="1" ht="203.25" customHeight="1">
      <c r="A11" s="172">
        <v>9</v>
      </c>
      <c r="B11" s="273" t="s">
        <v>172</v>
      </c>
      <c r="C11" s="274" t="s">
        <v>64</v>
      </c>
      <c r="D11" s="275" t="s">
        <v>89</v>
      </c>
      <c r="E11" s="276">
        <v>50</v>
      </c>
      <c r="F11" s="170">
        <v>0</v>
      </c>
      <c r="G11" s="170">
        <v>0</v>
      </c>
      <c r="H11" s="174">
        <f t="shared" si="0"/>
        <v>50</v>
      </c>
      <c r="I11" s="277"/>
      <c r="J11" s="175"/>
      <c r="K11" s="167">
        <f t="shared" si="1"/>
        <v>0</v>
      </c>
      <c r="L11" s="167">
        <f t="shared" si="2"/>
        <v>0</v>
      </c>
      <c r="M11" s="167">
        <f t="shared" si="3"/>
        <v>0</v>
      </c>
      <c r="O11" s="320"/>
      <c r="P11" s="320"/>
      <c r="Q11" s="320"/>
    </row>
    <row r="12" spans="1:13" s="81" customFormat="1" ht="35.25" customHeight="1">
      <c r="A12" s="318" t="s">
        <v>40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251">
        <f>SUM(L3:L11)</f>
        <v>0</v>
      </c>
      <c r="M12" s="251">
        <f>SUM(M3:M11)</f>
        <v>0</v>
      </c>
    </row>
  </sheetData>
  <sheetProtection selectLockedCells="1" selectUnlockedCells="1"/>
  <mergeCells count="3">
    <mergeCell ref="A1:M1"/>
    <mergeCell ref="A12:K12"/>
    <mergeCell ref="O11:Q1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5"/>
  <sheetViews>
    <sheetView zoomScale="70" zoomScaleNormal="70" zoomScalePageLayoutView="0" workbookViewId="0" topLeftCell="A5">
      <selection activeCell="J4" sqref="J4"/>
    </sheetView>
  </sheetViews>
  <sheetFormatPr defaultColWidth="9.59765625" defaultRowHeight="14.25"/>
  <cols>
    <col min="1" max="1" width="4.59765625" style="0" customWidth="1"/>
    <col min="2" max="2" width="64.59765625" style="0" customWidth="1"/>
    <col min="3" max="3" width="11" style="0" customWidth="1"/>
    <col min="4" max="4" width="15.8984375" style="0" customWidth="1"/>
    <col min="5" max="5" width="10.09765625" style="0" customWidth="1"/>
    <col min="6" max="6" width="10.5" style="3" customWidth="1"/>
    <col min="7" max="7" width="9.8984375" style="0" customWidth="1"/>
    <col min="8" max="8" width="11.09765625" style="0" customWidth="1"/>
    <col min="9" max="9" width="15.5" style="0" customWidth="1"/>
    <col min="10" max="10" width="9.59765625" style="0" customWidth="1"/>
    <col min="11" max="11" width="15.09765625" style="0" customWidth="1"/>
    <col min="12" max="12" width="19.8984375" style="0" customWidth="1"/>
    <col min="13" max="13" width="23" style="0" customWidth="1"/>
  </cols>
  <sheetData>
    <row r="1" spans="1:13" s="82" customFormat="1" ht="52.5" customHeight="1">
      <c r="A1" s="321" t="s">
        <v>65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69">
      <c r="A2" s="42" t="s">
        <v>1</v>
      </c>
      <c r="B2" s="42" t="s">
        <v>2</v>
      </c>
      <c r="C2" s="43" t="s">
        <v>3</v>
      </c>
      <c r="D2" s="42" t="s">
        <v>4</v>
      </c>
      <c r="E2" s="42" t="s">
        <v>5</v>
      </c>
      <c r="F2" s="44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</row>
    <row r="3" spans="1:13" ht="223.5" customHeight="1">
      <c r="A3" s="83">
        <v>1</v>
      </c>
      <c r="B3" s="84" t="s">
        <v>66</v>
      </c>
      <c r="C3" s="83" t="s">
        <v>63</v>
      </c>
      <c r="D3" s="85"/>
      <c r="E3" s="86">
        <v>10</v>
      </c>
      <c r="F3" s="86">
        <v>55</v>
      </c>
      <c r="G3" s="87">
        <v>0</v>
      </c>
      <c r="H3" s="88">
        <f>E3+F3+G3</f>
        <v>65</v>
      </c>
      <c r="I3" s="89"/>
      <c r="J3" s="90"/>
      <c r="K3" s="91">
        <f>I3*J3</f>
        <v>0</v>
      </c>
      <c r="L3" s="91">
        <f>H3*I3</f>
        <v>0</v>
      </c>
      <c r="M3" s="91">
        <f>J3*L3</f>
        <v>0</v>
      </c>
    </row>
    <row r="4" spans="1:13" ht="366.75">
      <c r="A4" s="83">
        <v>2</v>
      </c>
      <c r="B4" s="92" t="s">
        <v>67</v>
      </c>
      <c r="C4" s="83" t="s">
        <v>63</v>
      </c>
      <c r="D4" s="93"/>
      <c r="E4" s="83">
        <v>2</v>
      </c>
      <c r="F4" s="86">
        <v>10</v>
      </c>
      <c r="G4" s="87">
        <v>0</v>
      </c>
      <c r="H4" s="88">
        <f>E4+F4+G4</f>
        <v>12</v>
      </c>
      <c r="I4" s="94"/>
      <c r="J4" s="90"/>
      <c r="K4" s="91">
        <f>I4*J4</f>
        <v>0</v>
      </c>
      <c r="L4" s="91">
        <f>H4*I4</f>
        <v>0</v>
      </c>
      <c r="M4" s="91">
        <f>J4*L4</f>
        <v>0</v>
      </c>
    </row>
    <row r="5" spans="1:13" s="95" customFormat="1" ht="65.25" customHeight="1">
      <c r="A5" s="322" t="s">
        <v>40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199">
        <f>SUM(L3:L4)</f>
        <v>0</v>
      </c>
      <c r="M5" s="199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9"/>
  <sheetViews>
    <sheetView zoomScalePageLayoutView="0" workbookViewId="0" topLeftCell="A7">
      <selection activeCell="J8" sqref="J8"/>
    </sheetView>
  </sheetViews>
  <sheetFormatPr defaultColWidth="9.59765625" defaultRowHeight="14.25"/>
  <cols>
    <col min="1" max="1" width="4" style="0" customWidth="1"/>
    <col min="2" max="2" width="32.09765625" style="1" customWidth="1"/>
    <col min="3" max="3" width="14.59765625" style="0" customWidth="1"/>
    <col min="4" max="4" width="14.69921875" style="0" customWidth="1"/>
    <col min="5" max="5" width="6.59765625" style="0" customWidth="1"/>
    <col min="6" max="7" width="7.09765625" style="3" customWidth="1"/>
    <col min="8" max="11" width="9.59765625" style="0" customWidth="1"/>
    <col min="12" max="13" width="13.09765625" style="0" customWidth="1"/>
  </cols>
  <sheetData>
    <row r="1" spans="1:13" s="96" customFormat="1" ht="27.75" customHeight="1">
      <c r="A1" s="323" t="s">
        <v>68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41.25">
      <c r="A2" s="97" t="s">
        <v>1</v>
      </c>
      <c r="B2" s="62" t="s">
        <v>2</v>
      </c>
      <c r="C2" s="63" t="s">
        <v>3</v>
      </c>
      <c r="D2" s="62" t="s">
        <v>4</v>
      </c>
      <c r="E2" s="62" t="s">
        <v>5</v>
      </c>
      <c r="F2" s="23" t="s">
        <v>6</v>
      </c>
      <c r="G2" s="23" t="s">
        <v>7</v>
      </c>
      <c r="H2" s="62" t="s">
        <v>8</v>
      </c>
      <c r="I2" s="62" t="s">
        <v>9</v>
      </c>
      <c r="J2" s="62" t="s">
        <v>10</v>
      </c>
      <c r="K2" s="62" t="s">
        <v>11</v>
      </c>
      <c r="L2" s="62" t="s">
        <v>12</v>
      </c>
      <c r="M2" s="62" t="s">
        <v>13</v>
      </c>
    </row>
    <row r="3" spans="1:13" ht="51" customHeight="1">
      <c r="A3" s="304">
        <v>1</v>
      </c>
      <c r="B3" s="305" t="s">
        <v>69</v>
      </c>
      <c r="C3" s="34" t="s">
        <v>70</v>
      </c>
      <c r="D3" s="36"/>
      <c r="E3" s="36">
        <v>70</v>
      </c>
      <c r="F3" s="26">
        <v>20</v>
      </c>
      <c r="G3" s="26">
        <v>5</v>
      </c>
      <c r="H3" s="62">
        <f aca="true" t="shared" si="0" ref="H3:H8">E3+F3+G3</f>
        <v>95</v>
      </c>
      <c r="I3" s="39"/>
      <c r="J3" s="98"/>
      <c r="K3" s="99">
        <f aca="true" t="shared" si="1" ref="K3:K8">I3*J3</f>
        <v>0</v>
      </c>
      <c r="L3" s="99">
        <f aca="true" t="shared" si="2" ref="L3:L8">H3*I3</f>
        <v>0</v>
      </c>
      <c r="M3" s="99">
        <f aca="true" t="shared" si="3" ref="M3:M8">J3*L3</f>
        <v>0</v>
      </c>
    </row>
    <row r="4" spans="1:13" ht="64.5" customHeight="1">
      <c r="A4" s="304"/>
      <c r="B4" s="305"/>
      <c r="C4" s="36" t="s">
        <v>71</v>
      </c>
      <c r="D4" s="36"/>
      <c r="E4" s="36">
        <v>5</v>
      </c>
      <c r="F4" s="26">
        <v>10</v>
      </c>
      <c r="G4" s="26">
        <v>5</v>
      </c>
      <c r="H4" s="62">
        <f t="shared" si="0"/>
        <v>20</v>
      </c>
      <c r="I4" s="39"/>
      <c r="J4" s="98"/>
      <c r="K4" s="99">
        <f t="shared" si="1"/>
        <v>0</v>
      </c>
      <c r="L4" s="99">
        <f t="shared" si="2"/>
        <v>0</v>
      </c>
      <c r="M4" s="99">
        <f t="shared" si="3"/>
        <v>0</v>
      </c>
    </row>
    <row r="5" spans="1:13" ht="69">
      <c r="A5" s="34">
        <v>2</v>
      </c>
      <c r="B5" s="35" t="s">
        <v>72</v>
      </c>
      <c r="C5" s="34" t="s">
        <v>73</v>
      </c>
      <c r="D5" s="36"/>
      <c r="E5" s="36">
        <v>20</v>
      </c>
      <c r="F5" s="26">
        <v>10</v>
      </c>
      <c r="G5" s="26">
        <v>0</v>
      </c>
      <c r="H5" s="62">
        <f t="shared" si="0"/>
        <v>30</v>
      </c>
      <c r="I5" s="41"/>
      <c r="J5" s="98"/>
      <c r="K5" s="99">
        <f t="shared" si="1"/>
        <v>0</v>
      </c>
      <c r="L5" s="99">
        <f t="shared" si="2"/>
        <v>0</v>
      </c>
      <c r="M5" s="99">
        <f t="shared" si="3"/>
        <v>0</v>
      </c>
    </row>
    <row r="6" spans="1:13" s="103" customFormat="1" ht="191.25" customHeight="1">
      <c r="A6" s="34">
        <v>3</v>
      </c>
      <c r="B6" s="29" t="s">
        <v>184</v>
      </c>
      <c r="C6" s="100" t="s">
        <v>31</v>
      </c>
      <c r="D6" s="26"/>
      <c r="E6" s="26">
        <v>5</v>
      </c>
      <c r="F6" s="26">
        <v>20</v>
      </c>
      <c r="G6" s="26">
        <v>0</v>
      </c>
      <c r="H6" s="62">
        <f t="shared" si="0"/>
        <v>25</v>
      </c>
      <c r="I6" s="102"/>
      <c r="J6" s="98"/>
      <c r="K6" s="99">
        <f t="shared" si="1"/>
        <v>0</v>
      </c>
      <c r="L6" s="99">
        <f t="shared" si="2"/>
        <v>0</v>
      </c>
      <c r="M6" s="99">
        <f t="shared" si="3"/>
        <v>0</v>
      </c>
    </row>
    <row r="7" spans="1:13" ht="170.25" customHeight="1">
      <c r="A7" s="34">
        <v>4</v>
      </c>
      <c r="B7" s="29" t="s">
        <v>75</v>
      </c>
      <c r="C7" s="100" t="s">
        <v>76</v>
      </c>
      <c r="D7" s="26"/>
      <c r="E7" s="26">
        <v>2</v>
      </c>
      <c r="F7" s="26">
        <v>10</v>
      </c>
      <c r="G7" s="26">
        <v>0</v>
      </c>
      <c r="H7" s="62">
        <f t="shared" si="0"/>
        <v>12</v>
      </c>
      <c r="I7" s="102"/>
      <c r="J7" s="98"/>
      <c r="K7" s="99">
        <f t="shared" si="1"/>
        <v>0</v>
      </c>
      <c r="L7" s="99">
        <f t="shared" si="2"/>
        <v>0</v>
      </c>
      <c r="M7" s="99">
        <f t="shared" si="3"/>
        <v>0</v>
      </c>
    </row>
    <row r="8" spans="1:13" ht="99" customHeight="1">
      <c r="A8" s="100">
        <v>5</v>
      </c>
      <c r="B8" s="284" t="s">
        <v>133</v>
      </c>
      <c r="C8" s="26" t="s">
        <v>73</v>
      </c>
      <c r="D8" s="26"/>
      <c r="E8" s="26">
        <v>800</v>
      </c>
      <c r="F8" s="26">
        <v>500</v>
      </c>
      <c r="G8" s="26">
        <v>200</v>
      </c>
      <c r="H8" s="217">
        <f t="shared" si="0"/>
        <v>1500</v>
      </c>
      <c r="I8" s="282"/>
      <c r="J8" s="283"/>
      <c r="K8" s="162">
        <f t="shared" si="1"/>
        <v>0</v>
      </c>
      <c r="L8" s="162">
        <f t="shared" si="2"/>
        <v>0</v>
      </c>
      <c r="M8" s="162">
        <f t="shared" si="3"/>
        <v>0</v>
      </c>
    </row>
    <row r="9" spans="1:13" ht="31.5" customHeight="1">
      <c r="A9" s="324" t="s">
        <v>40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198">
        <f>SUM(L3:L8)</f>
        <v>0</v>
      </c>
      <c r="M9" s="198">
        <f>SUM(M3:M8)</f>
        <v>0</v>
      </c>
    </row>
  </sheetData>
  <sheetProtection selectLockedCells="1" selectUnlockedCells="1"/>
  <mergeCells count="4">
    <mergeCell ref="A1:M1"/>
    <mergeCell ref="A3:A4"/>
    <mergeCell ref="B3:B4"/>
    <mergeCell ref="A9:K9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5"/>
  <sheetViews>
    <sheetView zoomScalePageLayoutView="0" workbookViewId="0" topLeftCell="A3">
      <selection activeCell="J4" sqref="J4"/>
    </sheetView>
  </sheetViews>
  <sheetFormatPr defaultColWidth="9.59765625" defaultRowHeight="14.25"/>
  <cols>
    <col min="1" max="1" width="3.59765625" style="0" customWidth="1"/>
    <col min="2" max="2" width="34.59765625" style="0" customWidth="1"/>
    <col min="3" max="3" width="14.5" style="0" customWidth="1"/>
    <col min="4" max="4" width="11.59765625" style="104" customWidth="1"/>
    <col min="5" max="5" width="8.5" style="0" customWidth="1"/>
    <col min="6" max="6" width="7.09765625" style="3" customWidth="1"/>
    <col min="7" max="7" width="7.09765625" style="0" customWidth="1"/>
    <col min="8" max="8" width="7" style="0" customWidth="1"/>
    <col min="9" max="9" width="10.5" style="0" customWidth="1"/>
    <col min="10" max="10" width="7.3984375" style="4" customWidth="1"/>
    <col min="11" max="11" width="10.5" style="0" customWidth="1"/>
    <col min="12" max="13" width="12.3984375" style="0" customWidth="1"/>
  </cols>
  <sheetData>
    <row r="1" spans="1:13" s="96" customFormat="1" ht="33" customHeight="1">
      <c r="A1" s="323" t="s">
        <v>77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41.25">
      <c r="A2" s="97" t="s">
        <v>1</v>
      </c>
      <c r="B2" s="6" t="s">
        <v>2</v>
      </c>
      <c r="C2" s="105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4" t="s">
        <v>10</v>
      </c>
      <c r="K2" s="62" t="s">
        <v>11</v>
      </c>
      <c r="L2" s="62" t="s">
        <v>12</v>
      </c>
      <c r="M2" s="62" t="s">
        <v>13</v>
      </c>
    </row>
    <row r="3" spans="1:13" ht="156.75" customHeight="1">
      <c r="A3" s="106">
        <v>1</v>
      </c>
      <c r="B3" s="29" t="s">
        <v>78</v>
      </c>
      <c r="C3" s="26" t="s">
        <v>79</v>
      </c>
      <c r="D3" s="26"/>
      <c r="E3" s="26">
        <v>10</v>
      </c>
      <c r="F3" s="26">
        <v>0</v>
      </c>
      <c r="G3" s="26">
        <v>0</v>
      </c>
      <c r="H3" s="23">
        <f>E3+F3+G3</f>
        <v>10</v>
      </c>
      <c r="I3" s="107"/>
      <c r="J3" s="108"/>
      <c r="K3" s="24">
        <f>I3*J3</f>
        <v>0</v>
      </c>
      <c r="L3" s="24">
        <f>H3*I3</f>
        <v>0</v>
      </c>
      <c r="M3" s="24">
        <f>J3*L3</f>
        <v>0</v>
      </c>
    </row>
    <row r="4" spans="1:13" ht="173.25" customHeight="1">
      <c r="A4" s="106">
        <v>2</v>
      </c>
      <c r="B4" s="29" t="s">
        <v>80</v>
      </c>
      <c r="C4" s="299" t="s">
        <v>79</v>
      </c>
      <c r="D4" s="26"/>
      <c r="E4" s="26">
        <v>10</v>
      </c>
      <c r="F4" s="26">
        <v>0</v>
      </c>
      <c r="G4" s="26">
        <v>0</v>
      </c>
      <c r="H4" s="23">
        <f>E4+F4+G4</f>
        <v>10</v>
      </c>
      <c r="I4" s="101"/>
      <c r="J4" s="108"/>
      <c r="K4" s="24">
        <f>I4*J4</f>
        <v>0</v>
      </c>
      <c r="L4" s="24">
        <f>H4*I4</f>
        <v>0</v>
      </c>
      <c r="M4" s="24">
        <f>J4*L4</f>
        <v>0</v>
      </c>
    </row>
    <row r="5" spans="1:13" s="109" customFormat="1" ht="24.75" customHeight="1">
      <c r="A5" s="325" t="s">
        <v>40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200">
        <f>SUM(L3:L4)</f>
        <v>0</v>
      </c>
      <c r="M5" s="200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7"/>
  <sheetViews>
    <sheetView zoomScalePageLayoutView="0" workbookViewId="0" topLeftCell="A1">
      <selection activeCell="A12" sqref="A12:K12"/>
    </sheetView>
  </sheetViews>
  <sheetFormatPr defaultColWidth="8.796875" defaultRowHeight="14.25"/>
  <cols>
    <col min="1" max="1" width="4.59765625" style="0" customWidth="1"/>
    <col min="2" max="2" width="43.8984375" style="0" customWidth="1"/>
    <col min="3" max="3" width="12.59765625" style="0" customWidth="1"/>
    <col min="4" max="4" width="15.09765625" style="0" customWidth="1"/>
    <col min="5" max="5" width="9" style="0" customWidth="1"/>
    <col min="6" max="6" width="9" style="3" customWidth="1"/>
    <col min="7" max="10" width="9" style="0" customWidth="1"/>
    <col min="11" max="11" width="14" style="0" customWidth="1"/>
    <col min="12" max="12" width="16.59765625" style="0" customWidth="1"/>
    <col min="13" max="13" width="14.8984375" style="0" customWidth="1"/>
  </cols>
  <sheetData>
    <row r="1" spans="1:13" ht="37.5" customHeight="1">
      <c r="A1" s="327" t="s">
        <v>154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39">
      <c r="A2" s="110" t="s">
        <v>1</v>
      </c>
      <c r="B2" s="110" t="s">
        <v>2</v>
      </c>
      <c r="C2" s="110" t="s">
        <v>3</v>
      </c>
      <c r="D2" s="110" t="s">
        <v>4</v>
      </c>
      <c r="E2" s="110" t="s">
        <v>5</v>
      </c>
      <c r="F2" s="111" t="s">
        <v>6</v>
      </c>
      <c r="G2" s="110" t="s">
        <v>7</v>
      </c>
      <c r="H2" s="110" t="s">
        <v>8</v>
      </c>
      <c r="I2" s="110" t="s">
        <v>9</v>
      </c>
      <c r="J2" s="7" t="s">
        <v>10</v>
      </c>
      <c r="K2" s="110" t="s">
        <v>11</v>
      </c>
      <c r="L2" s="110" t="s">
        <v>12</v>
      </c>
      <c r="M2" s="110" t="s">
        <v>13</v>
      </c>
    </row>
    <row r="3" spans="1:13" ht="238.5" customHeight="1">
      <c r="A3" s="112">
        <v>1</v>
      </c>
      <c r="B3" s="226" t="s">
        <v>138</v>
      </c>
      <c r="C3" s="100" t="s">
        <v>81</v>
      </c>
      <c r="D3" s="29"/>
      <c r="E3" s="100">
        <v>0</v>
      </c>
      <c r="F3" s="100">
        <v>0</v>
      </c>
      <c r="G3" s="100">
        <v>25</v>
      </c>
      <c r="H3" s="227">
        <f aca="true" t="shared" si="0" ref="H3:H8">E3+F3+G3</f>
        <v>25</v>
      </c>
      <c r="I3" s="228"/>
      <c r="J3" s="80"/>
      <c r="K3" s="114">
        <f aca="true" t="shared" si="1" ref="K3:K8">I3*J3</f>
        <v>0</v>
      </c>
      <c r="L3" s="115">
        <f aca="true" t="shared" si="2" ref="L3:L11">H3*I3</f>
        <v>0</v>
      </c>
      <c r="M3" s="115">
        <f aca="true" t="shared" si="3" ref="M3:M11">J3*L3</f>
        <v>0</v>
      </c>
    </row>
    <row r="4" spans="1:13" ht="122.25" customHeight="1">
      <c r="A4" s="113">
        <v>2</v>
      </c>
      <c r="B4" s="226" t="s">
        <v>139</v>
      </c>
      <c r="C4" s="100" t="s">
        <v>81</v>
      </c>
      <c r="D4" s="29"/>
      <c r="E4" s="100">
        <v>0</v>
      </c>
      <c r="F4" s="100">
        <v>0</v>
      </c>
      <c r="G4" s="100">
        <v>50</v>
      </c>
      <c r="H4" s="227">
        <f t="shared" si="0"/>
        <v>50</v>
      </c>
      <c r="I4" s="228"/>
      <c r="J4" s="80"/>
      <c r="K4" s="114">
        <f t="shared" si="1"/>
        <v>0</v>
      </c>
      <c r="L4" s="115">
        <f t="shared" si="2"/>
        <v>0</v>
      </c>
      <c r="M4" s="115">
        <f t="shared" si="3"/>
        <v>0</v>
      </c>
    </row>
    <row r="5" spans="1:13" ht="141" customHeight="1">
      <c r="A5" s="113">
        <v>3</v>
      </c>
      <c r="B5" s="226" t="s">
        <v>140</v>
      </c>
      <c r="C5" s="100" t="s">
        <v>81</v>
      </c>
      <c r="D5" s="29"/>
      <c r="E5" s="100">
        <v>0</v>
      </c>
      <c r="F5" s="100">
        <v>0</v>
      </c>
      <c r="G5" s="100">
        <v>80</v>
      </c>
      <c r="H5" s="227">
        <f t="shared" si="0"/>
        <v>80</v>
      </c>
      <c r="I5" s="228"/>
      <c r="J5" s="80"/>
      <c r="K5" s="114">
        <f t="shared" si="1"/>
        <v>0</v>
      </c>
      <c r="L5" s="115">
        <f t="shared" si="2"/>
        <v>0</v>
      </c>
      <c r="M5" s="115">
        <f t="shared" si="3"/>
        <v>0</v>
      </c>
    </row>
    <row r="6" spans="1:13" ht="164.25" customHeight="1">
      <c r="A6" s="113">
        <v>4</v>
      </c>
      <c r="B6" s="226" t="s">
        <v>141</v>
      </c>
      <c r="C6" s="100" t="s">
        <v>81</v>
      </c>
      <c r="D6" s="29"/>
      <c r="E6" s="100">
        <v>0</v>
      </c>
      <c r="F6" s="100">
        <v>0</v>
      </c>
      <c r="G6" s="100">
        <v>20</v>
      </c>
      <c r="H6" s="227">
        <f t="shared" si="0"/>
        <v>20</v>
      </c>
      <c r="I6" s="228"/>
      <c r="J6" s="80"/>
      <c r="K6" s="114">
        <f t="shared" si="1"/>
        <v>0</v>
      </c>
      <c r="L6" s="115">
        <f t="shared" si="2"/>
        <v>0</v>
      </c>
      <c r="M6" s="115">
        <f t="shared" si="3"/>
        <v>0</v>
      </c>
    </row>
    <row r="7" spans="1:13" ht="37.5" customHeight="1">
      <c r="A7" s="113">
        <v>5</v>
      </c>
      <c r="B7" s="226" t="s">
        <v>142</v>
      </c>
      <c r="C7" s="100" t="s">
        <v>64</v>
      </c>
      <c r="D7" s="29"/>
      <c r="E7" s="100">
        <v>0</v>
      </c>
      <c r="F7" s="100">
        <v>0</v>
      </c>
      <c r="G7" s="100">
        <v>2</v>
      </c>
      <c r="H7" s="227">
        <f t="shared" si="0"/>
        <v>2</v>
      </c>
      <c r="I7" s="228"/>
      <c r="J7" s="80"/>
      <c r="K7" s="114">
        <f t="shared" si="1"/>
        <v>0</v>
      </c>
      <c r="L7" s="115">
        <f t="shared" si="2"/>
        <v>0</v>
      </c>
      <c r="M7" s="115">
        <f t="shared" si="3"/>
        <v>0</v>
      </c>
    </row>
    <row r="8" spans="1:13" ht="36.75" customHeight="1">
      <c r="A8" s="113">
        <v>6</v>
      </c>
      <c r="B8" s="226" t="s">
        <v>82</v>
      </c>
      <c r="C8" s="100" t="s">
        <v>64</v>
      </c>
      <c r="D8" s="29"/>
      <c r="E8" s="100">
        <v>0</v>
      </c>
      <c r="F8" s="100">
        <v>0</v>
      </c>
      <c r="G8" s="100">
        <v>5</v>
      </c>
      <c r="H8" s="227">
        <f t="shared" si="0"/>
        <v>5</v>
      </c>
      <c r="I8" s="228"/>
      <c r="J8" s="80"/>
      <c r="K8" s="114">
        <f t="shared" si="1"/>
        <v>0</v>
      </c>
      <c r="L8" s="115">
        <f t="shared" si="2"/>
        <v>0</v>
      </c>
      <c r="M8" s="115">
        <f t="shared" si="3"/>
        <v>0</v>
      </c>
    </row>
    <row r="9" spans="1:13" ht="165.75" customHeight="1">
      <c r="A9" s="34">
        <v>7</v>
      </c>
      <c r="B9" s="225" t="s">
        <v>134</v>
      </c>
      <c r="C9" s="34" t="s">
        <v>63</v>
      </c>
      <c r="D9" s="223"/>
      <c r="E9" s="224">
        <v>0</v>
      </c>
      <c r="F9" s="224">
        <v>0</v>
      </c>
      <c r="G9" s="213">
        <v>30</v>
      </c>
      <c r="H9" s="210">
        <f>E9+F9+G9</f>
        <v>30</v>
      </c>
      <c r="I9" s="163"/>
      <c r="J9" s="224"/>
      <c r="K9" s="216">
        <f>I9*J9</f>
        <v>0</v>
      </c>
      <c r="L9" s="115">
        <f t="shared" si="2"/>
        <v>0</v>
      </c>
      <c r="M9" s="115">
        <f t="shared" si="3"/>
        <v>0</v>
      </c>
    </row>
    <row r="10" spans="1:13" ht="159.75" customHeight="1">
      <c r="A10" s="34">
        <v>8</v>
      </c>
      <c r="B10" s="225" t="s">
        <v>135</v>
      </c>
      <c r="C10" s="34" t="s">
        <v>63</v>
      </c>
      <c r="D10" s="223"/>
      <c r="E10" s="224">
        <v>0</v>
      </c>
      <c r="F10" s="224">
        <v>0</v>
      </c>
      <c r="G10" s="224">
        <v>150</v>
      </c>
      <c r="H10" s="210">
        <f>E10+F10+G10</f>
        <v>150</v>
      </c>
      <c r="I10" s="163"/>
      <c r="J10" s="224"/>
      <c r="K10" s="216">
        <f>I10*J10</f>
        <v>0</v>
      </c>
      <c r="L10" s="115">
        <f t="shared" si="2"/>
        <v>0</v>
      </c>
      <c r="M10" s="115">
        <f t="shared" si="3"/>
        <v>0</v>
      </c>
    </row>
    <row r="11" spans="1:13" ht="38.25" customHeight="1">
      <c r="A11" s="34">
        <v>9</v>
      </c>
      <c r="B11" s="225" t="s">
        <v>136</v>
      </c>
      <c r="C11" s="34" t="s">
        <v>137</v>
      </c>
      <c r="D11" s="223"/>
      <c r="E11" s="224">
        <v>0</v>
      </c>
      <c r="F11" s="224">
        <v>0</v>
      </c>
      <c r="G11" s="224">
        <v>40</v>
      </c>
      <c r="H11" s="210">
        <f>E11+F11+G11</f>
        <v>40</v>
      </c>
      <c r="I11" s="163"/>
      <c r="J11" s="224"/>
      <c r="K11" s="216">
        <f>I11*J11</f>
        <v>0</v>
      </c>
      <c r="L11" s="115">
        <f t="shared" si="2"/>
        <v>0</v>
      </c>
      <c r="M11" s="115">
        <f t="shared" si="3"/>
        <v>0</v>
      </c>
    </row>
    <row r="12" spans="1:13" ht="48.75" customHeight="1">
      <c r="A12" s="324" t="s">
        <v>40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198"/>
      <c r="M12" s="198">
        <f>SUM(M3:M11)</f>
        <v>0</v>
      </c>
    </row>
    <row r="13" spans="1:13" ht="15" customHeight="1">
      <c r="A13" s="328" t="s">
        <v>83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</row>
    <row r="14" spans="1:13" ht="42.75" customHeight="1">
      <c r="A14" s="326" t="s">
        <v>84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</row>
    <row r="15" spans="1:13" ht="45.75" customHeight="1">
      <c r="A15" s="326" t="s">
        <v>85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</row>
    <row r="16" spans="1:13" ht="186" customHeight="1">
      <c r="A16" s="326" t="s">
        <v>86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</row>
    <row r="17" spans="1:13" ht="53.25" customHeight="1">
      <c r="A17" s="326" t="s">
        <v>87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</row>
  </sheetData>
  <sheetProtection selectLockedCells="1" selectUnlockedCells="1"/>
  <mergeCells count="7">
    <mergeCell ref="A16:M16"/>
    <mergeCell ref="A17:M17"/>
    <mergeCell ref="A1:M1"/>
    <mergeCell ref="A13:M13"/>
    <mergeCell ref="A14:M14"/>
    <mergeCell ref="A15:M15"/>
    <mergeCell ref="A12:K12"/>
  </mergeCells>
  <printOptions/>
  <pageMargins left="0.75" right="0.75" top="1" bottom="1" header="0.5118055555555555" footer="0.5118055555555555"/>
  <pageSetup fitToHeight="0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4"/>
  <sheetViews>
    <sheetView zoomScalePageLayoutView="0" workbookViewId="0" topLeftCell="A12">
      <selection activeCell="J10" sqref="J10"/>
    </sheetView>
  </sheetViews>
  <sheetFormatPr defaultColWidth="8.796875" defaultRowHeight="14.25"/>
  <cols>
    <col min="1" max="1" width="7" style="0" customWidth="1"/>
    <col min="2" max="2" width="43.19921875" style="0" customWidth="1"/>
    <col min="3" max="3" width="12.59765625" style="0" customWidth="1"/>
    <col min="4" max="5" width="9" style="0" customWidth="1"/>
    <col min="6" max="6" width="9" style="3" customWidth="1"/>
    <col min="7" max="9" width="9" style="0" customWidth="1"/>
    <col min="10" max="10" width="9" style="117" customWidth="1"/>
    <col min="11" max="11" width="9" style="0" customWidth="1"/>
    <col min="12" max="12" width="14.3984375" style="0" customWidth="1"/>
    <col min="13" max="13" width="14.59765625" style="0" customWidth="1"/>
  </cols>
  <sheetData>
    <row r="1" spans="1:13" s="118" customFormat="1" ht="35.25" customHeight="1">
      <c r="A1" s="327" t="s">
        <v>164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82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119" t="s">
        <v>10</v>
      </c>
      <c r="K2" s="6" t="s">
        <v>11</v>
      </c>
      <c r="L2" s="6" t="s">
        <v>12</v>
      </c>
      <c r="M2" s="6" t="s">
        <v>13</v>
      </c>
    </row>
    <row r="3" spans="1:13" ht="192" customHeight="1">
      <c r="A3" s="100">
        <v>1</v>
      </c>
      <c r="B3" s="116" t="s">
        <v>88</v>
      </c>
      <c r="C3" s="100" t="s">
        <v>73</v>
      </c>
      <c r="D3" s="120" t="s">
        <v>89</v>
      </c>
      <c r="E3" s="13">
        <v>0</v>
      </c>
      <c r="F3" s="13">
        <v>0</v>
      </c>
      <c r="G3" s="13">
        <v>90</v>
      </c>
      <c r="H3" s="23">
        <f>E3+F3+G3</f>
        <v>90</v>
      </c>
      <c r="I3" s="107"/>
      <c r="J3" s="30"/>
      <c r="K3" s="24">
        <f aca="true" t="shared" si="0" ref="K3:K10">I3*J3</f>
        <v>0</v>
      </c>
      <c r="L3" s="24">
        <f aca="true" t="shared" si="1" ref="L3:L9">H3*I3</f>
        <v>0</v>
      </c>
      <c r="M3" s="24">
        <f aca="true" t="shared" si="2" ref="M3:M13">J3*L3</f>
        <v>0</v>
      </c>
    </row>
    <row r="4" spans="1:13" ht="159.75" customHeight="1">
      <c r="A4" s="100">
        <v>2</v>
      </c>
      <c r="B4" s="116" t="s">
        <v>157</v>
      </c>
      <c r="C4" s="100" t="s">
        <v>73</v>
      </c>
      <c r="D4" s="120" t="s">
        <v>89</v>
      </c>
      <c r="E4" s="13">
        <v>0</v>
      </c>
      <c r="F4" s="13">
        <v>0</v>
      </c>
      <c r="G4" s="13">
        <v>50</v>
      </c>
      <c r="H4" s="23">
        <f>E4+F4+G4</f>
        <v>50</v>
      </c>
      <c r="I4" s="107"/>
      <c r="J4" s="30"/>
      <c r="K4" s="24">
        <f t="shared" si="0"/>
        <v>0</v>
      </c>
      <c r="L4" s="24">
        <f t="shared" si="1"/>
        <v>0</v>
      </c>
      <c r="M4" s="24">
        <f t="shared" si="2"/>
        <v>0</v>
      </c>
    </row>
    <row r="5" spans="1:13" ht="241.5" customHeight="1">
      <c r="A5" s="100">
        <v>3</v>
      </c>
      <c r="B5" s="116" t="s">
        <v>158</v>
      </c>
      <c r="C5" s="100" t="s">
        <v>90</v>
      </c>
      <c r="D5" s="120" t="s">
        <v>89</v>
      </c>
      <c r="E5" s="13">
        <v>0</v>
      </c>
      <c r="F5" s="13">
        <v>0</v>
      </c>
      <c r="G5" s="13">
        <v>80</v>
      </c>
      <c r="H5" s="23">
        <f>E5+F5+G5</f>
        <v>80</v>
      </c>
      <c r="I5" s="107"/>
      <c r="J5" s="30"/>
      <c r="K5" s="24">
        <f t="shared" si="0"/>
        <v>0</v>
      </c>
      <c r="L5" s="24">
        <f t="shared" si="1"/>
        <v>0</v>
      </c>
      <c r="M5" s="24">
        <f t="shared" si="2"/>
        <v>0</v>
      </c>
    </row>
    <row r="6" spans="1:13" ht="140.25" customHeight="1">
      <c r="A6" s="211">
        <v>4</v>
      </c>
      <c r="B6" s="221" t="s">
        <v>159</v>
      </c>
      <c r="C6" s="19" t="s">
        <v>15</v>
      </c>
      <c r="D6" s="11"/>
      <c r="E6" s="19">
        <v>0</v>
      </c>
      <c r="F6" s="19">
        <v>0</v>
      </c>
      <c r="G6" s="26">
        <v>500</v>
      </c>
      <c r="H6" s="231">
        <f>E6+F6+G6</f>
        <v>500</v>
      </c>
      <c r="I6" s="163"/>
      <c r="J6" s="215"/>
      <c r="K6" s="161">
        <f t="shared" si="0"/>
        <v>0</v>
      </c>
      <c r="L6" s="161">
        <f t="shared" si="1"/>
        <v>0</v>
      </c>
      <c r="M6" s="161">
        <f t="shared" si="2"/>
        <v>0</v>
      </c>
    </row>
    <row r="7" spans="1:13" ht="163.5" customHeight="1">
      <c r="A7" s="100">
        <v>5</v>
      </c>
      <c r="B7" s="222" t="s">
        <v>131</v>
      </c>
      <c r="C7" s="100" t="s">
        <v>203</v>
      </c>
      <c r="D7" s="213"/>
      <c r="E7" s="213">
        <v>0</v>
      </c>
      <c r="F7" s="213">
        <v>0</v>
      </c>
      <c r="G7" s="213">
        <v>100</v>
      </c>
      <c r="H7" s="217">
        <v>100</v>
      </c>
      <c r="I7" s="218"/>
      <c r="J7" s="215"/>
      <c r="K7" s="161">
        <f t="shared" si="0"/>
        <v>0</v>
      </c>
      <c r="L7" s="161">
        <f t="shared" si="1"/>
        <v>0</v>
      </c>
      <c r="M7" s="161">
        <f t="shared" si="2"/>
        <v>0</v>
      </c>
    </row>
    <row r="8" spans="1:13" ht="110.25">
      <c r="A8" s="211">
        <v>6</v>
      </c>
      <c r="B8" s="221" t="s">
        <v>132</v>
      </c>
      <c r="C8" s="11" t="s">
        <v>47</v>
      </c>
      <c r="D8" s="19"/>
      <c r="E8" s="19">
        <v>0</v>
      </c>
      <c r="F8" s="19">
        <v>0</v>
      </c>
      <c r="G8" s="26">
        <v>40</v>
      </c>
      <c r="H8" s="231">
        <f>E8+F8+G8</f>
        <v>40</v>
      </c>
      <c r="I8" s="219"/>
      <c r="J8" s="215"/>
      <c r="K8" s="161">
        <f t="shared" si="0"/>
        <v>0</v>
      </c>
      <c r="L8" s="161">
        <f t="shared" si="1"/>
        <v>0</v>
      </c>
      <c r="M8" s="161">
        <f t="shared" si="2"/>
        <v>0</v>
      </c>
    </row>
    <row r="9" spans="1:13" ht="160.5" customHeight="1">
      <c r="A9" s="211">
        <v>7</v>
      </c>
      <c r="B9" s="221" t="s">
        <v>155</v>
      </c>
      <c r="C9" s="11" t="s">
        <v>156</v>
      </c>
      <c r="D9" s="19"/>
      <c r="E9" s="19">
        <v>10</v>
      </c>
      <c r="F9" s="19">
        <v>0</v>
      </c>
      <c r="G9" s="26">
        <v>40</v>
      </c>
      <c r="H9" s="231">
        <v>50</v>
      </c>
      <c r="I9" s="219"/>
      <c r="J9" s="215"/>
      <c r="K9" s="161">
        <f t="shared" si="0"/>
        <v>0</v>
      </c>
      <c r="L9" s="161">
        <f t="shared" si="1"/>
        <v>0</v>
      </c>
      <c r="M9" s="161">
        <f t="shared" si="2"/>
        <v>0</v>
      </c>
    </row>
    <row r="10" spans="1:16" s="270" customFormat="1" ht="265.5" customHeight="1">
      <c r="A10" s="213">
        <v>8</v>
      </c>
      <c r="B10" s="226" t="s">
        <v>186</v>
      </c>
      <c r="C10" s="25" t="s">
        <v>202</v>
      </c>
      <c r="D10" s="26" t="s">
        <v>89</v>
      </c>
      <c r="E10" s="26">
        <v>10</v>
      </c>
      <c r="F10" s="26">
        <v>0</v>
      </c>
      <c r="G10" s="26">
        <v>100</v>
      </c>
      <c r="H10" s="281">
        <v>110</v>
      </c>
      <c r="I10" s="282"/>
      <c r="J10" s="283"/>
      <c r="K10" s="162">
        <f t="shared" si="0"/>
        <v>0</v>
      </c>
      <c r="L10" s="162">
        <f>I10*H10</f>
        <v>0</v>
      </c>
      <c r="M10" s="162">
        <f t="shared" si="2"/>
        <v>0</v>
      </c>
      <c r="N10" s="331" t="s">
        <v>89</v>
      </c>
      <c r="O10" s="332"/>
      <c r="P10" s="332"/>
    </row>
    <row r="11" spans="1:19" s="3" customFormat="1" ht="78" customHeight="1">
      <c r="A11" s="177">
        <v>9</v>
      </c>
      <c r="B11" s="284" t="s">
        <v>74</v>
      </c>
      <c r="C11" s="26" t="s">
        <v>73</v>
      </c>
      <c r="D11" s="26"/>
      <c r="E11" s="26">
        <v>4</v>
      </c>
      <c r="F11" s="26">
        <v>10</v>
      </c>
      <c r="G11" s="26">
        <v>5</v>
      </c>
      <c r="H11" s="217">
        <f>E11+F11+G11</f>
        <v>19</v>
      </c>
      <c r="I11" s="282"/>
      <c r="J11" s="283"/>
      <c r="K11" s="162"/>
      <c r="L11" s="162">
        <f>H11*I11</f>
        <v>0</v>
      </c>
      <c r="M11" s="162">
        <f t="shared" si="2"/>
        <v>0</v>
      </c>
      <c r="N11" s="329" t="s">
        <v>187</v>
      </c>
      <c r="O11" s="330"/>
      <c r="P11" s="330"/>
      <c r="Q11" s="330"/>
      <c r="R11" s="330"/>
      <c r="S11" s="330"/>
    </row>
    <row r="12" spans="1:13" ht="208.5" customHeight="1">
      <c r="A12" s="100">
        <v>10</v>
      </c>
      <c r="B12" s="29" t="s">
        <v>204</v>
      </c>
      <c r="C12" s="100" t="s">
        <v>91</v>
      </c>
      <c r="D12" s="26" t="s">
        <v>89</v>
      </c>
      <c r="E12" s="26">
        <v>0</v>
      </c>
      <c r="F12" s="26">
        <v>0</v>
      </c>
      <c r="G12" s="26">
        <v>10</v>
      </c>
      <c r="H12" s="23">
        <f>E12+F12+G12</f>
        <v>10</v>
      </c>
      <c r="I12" s="107"/>
      <c r="J12" s="30"/>
      <c r="K12" s="24"/>
      <c r="L12" s="24">
        <f>H12*I12</f>
        <v>0</v>
      </c>
      <c r="M12" s="24">
        <f t="shared" si="2"/>
        <v>0</v>
      </c>
    </row>
    <row r="13" spans="1:13" ht="120" customHeight="1">
      <c r="A13" s="100">
        <v>11</v>
      </c>
      <c r="B13" s="29" t="s">
        <v>92</v>
      </c>
      <c r="C13" s="26" t="s">
        <v>93</v>
      </c>
      <c r="D13" s="26" t="s">
        <v>89</v>
      </c>
      <c r="E13" s="26">
        <v>100</v>
      </c>
      <c r="F13" s="26">
        <v>0</v>
      </c>
      <c r="G13" s="299">
        <v>1200</v>
      </c>
      <c r="H13" s="23">
        <f>E13+F13+G13</f>
        <v>1300</v>
      </c>
      <c r="I13" s="101"/>
      <c r="J13" s="30"/>
      <c r="K13" s="24"/>
      <c r="L13" s="24"/>
      <c r="M13" s="24">
        <f t="shared" si="2"/>
        <v>0</v>
      </c>
    </row>
    <row r="14" spans="1:13" ht="28.5" customHeight="1">
      <c r="A14" s="318" t="s">
        <v>40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198">
        <f>SUM(L3:L13)</f>
        <v>0</v>
      </c>
      <c r="M14" s="198">
        <f>SUM(M3:M13)</f>
        <v>0</v>
      </c>
    </row>
  </sheetData>
  <sheetProtection selectLockedCells="1" selectUnlockedCells="1"/>
  <mergeCells count="4">
    <mergeCell ref="A1:M1"/>
    <mergeCell ref="A14:K14"/>
    <mergeCell ref="N11:S11"/>
    <mergeCell ref="N10:P10"/>
  </mergeCells>
  <printOptions/>
  <pageMargins left="0.75" right="0.75" top="1" bottom="1" header="0.5118055555555555" footer="0.5118055555555555"/>
  <pageSetup fitToHeight="0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5"/>
  <sheetViews>
    <sheetView zoomScalePageLayoutView="0" workbookViewId="0" topLeftCell="A12">
      <selection activeCell="J12" sqref="J12"/>
    </sheetView>
  </sheetViews>
  <sheetFormatPr defaultColWidth="8.796875" defaultRowHeight="14.25"/>
  <cols>
    <col min="1" max="1" width="9" style="0" customWidth="1"/>
    <col min="2" max="2" width="48.19921875" style="0" customWidth="1"/>
    <col min="3" max="3" width="12.59765625" style="0" customWidth="1"/>
    <col min="4" max="4" width="11" style="0" customWidth="1"/>
    <col min="5" max="5" width="9" style="0" customWidth="1"/>
    <col min="6" max="7" width="9" style="3" customWidth="1"/>
    <col min="8" max="9" width="9" style="0" customWidth="1"/>
    <col min="10" max="10" width="9" style="117" customWidth="1"/>
    <col min="11" max="11" width="9" style="0" customWidth="1"/>
    <col min="12" max="12" width="13" style="0" customWidth="1"/>
    <col min="13" max="13" width="14.09765625" style="0" customWidth="1"/>
  </cols>
  <sheetData>
    <row r="1" spans="1:13" s="121" customFormat="1" ht="42.75" customHeight="1">
      <c r="A1" s="333" t="s">
        <v>168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62.25">
      <c r="A2" s="122" t="s">
        <v>1</v>
      </c>
      <c r="B2" s="122" t="s">
        <v>2</v>
      </c>
      <c r="C2" s="122" t="s">
        <v>3</v>
      </c>
      <c r="D2" s="122" t="s">
        <v>201</v>
      </c>
      <c r="E2" s="122" t="s">
        <v>5</v>
      </c>
      <c r="F2" s="123" t="s">
        <v>6</v>
      </c>
      <c r="G2" s="123" t="s">
        <v>7</v>
      </c>
      <c r="H2" s="122" t="s">
        <v>8</v>
      </c>
      <c r="I2" s="122" t="s">
        <v>9</v>
      </c>
      <c r="J2" s="124" t="s">
        <v>10</v>
      </c>
      <c r="K2" s="122" t="s">
        <v>11</v>
      </c>
      <c r="L2" s="122" t="s">
        <v>12</v>
      </c>
      <c r="M2" s="122" t="s">
        <v>13</v>
      </c>
    </row>
    <row r="3" spans="1:13" s="3" customFormat="1" ht="184.5" customHeight="1">
      <c r="A3" s="125">
        <v>1</v>
      </c>
      <c r="B3" s="245" t="s">
        <v>94</v>
      </c>
      <c r="C3" s="113" t="s">
        <v>95</v>
      </c>
      <c r="D3" s="153" t="s">
        <v>89</v>
      </c>
      <c r="E3" s="154">
        <v>0</v>
      </c>
      <c r="F3" s="154">
        <v>0</v>
      </c>
      <c r="G3" s="279">
        <v>20</v>
      </c>
      <c r="H3" s="155">
        <f>E3+F3+G3</f>
        <v>20</v>
      </c>
      <c r="I3" s="156"/>
      <c r="J3" s="157"/>
      <c r="K3" s="158">
        <f aca="true" t="shared" si="0" ref="K3:K12">I3*J3</f>
        <v>0</v>
      </c>
      <c r="L3" s="158">
        <f>H3*I3</f>
        <v>0</v>
      </c>
      <c r="M3" s="158">
        <f aca="true" t="shared" si="1" ref="M3:M12">J3*L3</f>
        <v>0</v>
      </c>
    </row>
    <row r="4" spans="1:13" s="3" customFormat="1" ht="250.5" customHeight="1">
      <c r="A4" s="125">
        <v>2</v>
      </c>
      <c r="B4" s="246" t="s">
        <v>96</v>
      </c>
      <c r="C4" s="113" t="s">
        <v>97</v>
      </c>
      <c r="D4" s="153" t="s">
        <v>89</v>
      </c>
      <c r="E4" s="154">
        <v>0</v>
      </c>
      <c r="F4" s="154">
        <v>0</v>
      </c>
      <c r="G4" s="301">
        <v>1000</v>
      </c>
      <c r="H4" s="155">
        <v>1000</v>
      </c>
      <c r="I4" s="156"/>
      <c r="J4" s="157"/>
      <c r="K4" s="158">
        <f t="shared" si="0"/>
        <v>0</v>
      </c>
      <c r="L4" s="158">
        <f>H4*I4</f>
        <v>0</v>
      </c>
      <c r="M4" s="158">
        <f t="shared" si="1"/>
        <v>0</v>
      </c>
    </row>
    <row r="5" spans="1:13" ht="183.75" customHeight="1">
      <c r="A5" s="125">
        <v>3</v>
      </c>
      <c r="B5" s="247" t="s">
        <v>98</v>
      </c>
      <c r="C5" s="113" t="s">
        <v>95</v>
      </c>
      <c r="D5" s="153" t="s">
        <v>89</v>
      </c>
      <c r="E5" s="113">
        <v>0</v>
      </c>
      <c r="F5" s="154">
        <v>0</v>
      </c>
      <c r="G5" s="301">
        <v>1200</v>
      </c>
      <c r="H5" s="155">
        <f>E5+F5+G5</f>
        <v>1200</v>
      </c>
      <c r="I5" s="159"/>
      <c r="J5" s="157"/>
      <c r="K5" s="158">
        <f t="shared" si="0"/>
        <v>0</v>
      </c>
      <c r="L5" s="158">
        <f>H5*I5</f>
        <v>0</v>
      </c>
      <c r="M5" s="158">
        <f t="shared" si="1"/>
        <v>0</v>
      </c>
    </row>
    <row r="6" spans="1:13" s="3" customFormat="1" ht="108.75" customHeight="1">
      <c r="A6" s="125">
        <v>4</v>
      </c>
      <c r="B6" s="247" t="s">
        <v>143</v>
      </c>
      <c r="C6" s="113" t="s">
        <v>36</v>
      </c>
      <c r="D6" s="153" t="s">
        <v>89</v>
      </c>
      <c r="E6" s="113">
        <v>0</v>
      </c>
      <c r="F6" s="154">
        <v>0</v>
      </c>
      <c r="G6" s="154">
        <v>40</v>
      </c>
      <c r="H6" s="300">
        <f>E6+F6+G6</f>
        <v>40</v>
      </c>
      <c r="I6" s="159"/>
      <c r="J6" s="157"/>
      <c r="K6" s="158">
        <f t="shared" si="0"/>
        <v>0</v>
      </c>
      <c r="L6" s="158">
        <f>H6*I6</f>
        <v>0</v>
      </c>
      <c r="M6" s="158">
        <f t="shared" si="1"/>
        <v>0</v>
      </c>
    </row>
    <row r="7" spans="1:13" ht="165.75" customHeight="1">
      <c r="A7" s="211">
        <v>5</v>
      </c>
      <c r="B7" s="220" t="s">
        <v>160</v>
      </c>
      <c r="C7" s="28" t="s">
        <v>36</v>
      </c>
      <c r="D7" s="212"/>
      <c r="E7" s="211">
        <v>0</v>
      </c>
      <c r="F7" s="213">
        <v>0</v>
      </c>
      <c r="G7" s="213">
        <v>200</v>
      </c>
      <c r="H7" s="214">
        <f>E7+F7+G7</f>
        <v>200</v>
      </c>
      <c r="I7" s="160"/>
      <c r="J7" s="215"/>
      <c r="K7" s="161">
        <f t="shared" si="0"/>
        <v>0</v>
      </c>
      <c r="L7" s="161">
        <f>H7*I7</f>
        <v>0</v>
      </c>
      <c r="M7" s="161">
        <f t="shared" si="1"/>
        <v>0</v>
      </c>
    </row>
    <row r="8" spans="1:13" ht="159.75" customHeight="1">
      <c r="A8" s="211">
        <v>6</v>
      </c>
      <c r="B8" s="220" t="s">
        <v>161</v>
      </c>
      <c r="C8" s="28" t="s">
        <v>148</v>
      </c>
      <c r="D8" s="212" t="s">
        <v>89</v>
      </c>
      <c r="E8" s="211">
        <v>0</v>
      </c>
      <c r="F8" s="213">
        <v>0</v>
      </c>
      <c r="G8" s="213">
        <v>100</v>
      </c>
      <c r="H8" s="214">
        <v>100</v>
      </c>
      <c r="I8" s="160"/>
      <c r="J8" s="215"/>
      <c r="K8" s="161">
        <f t="shared" si="0"/>
        <v>0</v>
      </c>
      <c r="L8" s="161">
        <f>I8*H8</f>
        <v>0</v>
      </c>
      <c r="M8" s="161">
        <f t="shared" si="1"/>
        <v>0</v>
      </c>
    </row>
    <row r="9" spans="1:13" ht="138">
      <c r="A9" s="211">
        <v>7</v>
      </c>
      <c r="B9" s="220" t="s">
        <v>163</v>
      </c>
      <c r="C9" s="28" t="s">
        <v>148</v>
      </c>
      <c r="D9" s="212" t="s">
        <v>89</v>
      </c>
      <c r="E9" s="211">
        <v>0</v>
      </c>
      <c r="F9" s="213">
        <v>0</v>
      </c>
      <c r="G9" s="213">
        <v>100</v>
      </c>
      <c r="H9" s="214">
        <v>100</v>
      </c>
      <c r="I9" s="160"/>
      <c r="J9" s="215"/>
      <c r="K9" s="161">
        <f t="shared" si="0"/>
        <v>0</v>
      </c>
      <c r="L9" s="161">
        <f>I9*H9</f>
        <v>0</v>
      </c>
      <c r="M9" s="161">
        <f t="shared" si="1"/>
        <v>0</v>
      </c>
    </row>
    <row r="10" spans="1:13" ht="140.25" customHeight="1">
      <c r="A10" s="211">
        <v>8</v>
      </c>
      <c r="B10" s="220" t="s">
        <v>129</v>
      </c>
      <c r="C10" s="19" t="s">
        <v>36</v>
      </c>
      <c r="D10" s="32" t="s">
        <v>89</v>
      </c>
      <c r="E10" s="211">
        <v>0</v>
      </c>
      <c r="F10" s="213">
        <v>0</v>
      </c>
      <c r="G10" s="213">
        <v>200</v>
      </c>
      <c r="H10" s="214">
        <f>E10+F10+G10</f>
        <v>200</v>
      </c>
      <c r="I10" s="160"/>
      <c r="J10" s="215"/>
      <c r="K10" s="161">
        <f t="shared" si="0"/>
        <v>0</v>
      </c>
      <c r="L10" s="161">
        <f>I10*H10</f>
        <v>0</v>
      </c>
      <c r="M10" s="161">
        <f t="shared" si="1"/>
        <v>0</v>
      </c>
    </row>
    <row r="11" spans="1:13" ht="233.25" customHeight="1">
      <c r="A11" s="211">
        <v>9</v>
      </c>
      <c r="B11" s="221" t="s">
        <v>130</v>
      </c>
      <c r="C11" s="11" t="s">
        <v>195</v>
      </c>
      <c r="D11" s="11"/>
      <c r="E11" s="19">
        <v>10</v>
      </c>
      <c r="F11" s="19">
        <v>100</v>
      </c>
      <c r="G11" s="26">
        <v>10</v>
      </c>
      <c r="H11" s="231">
        <f>E11+F11+G11</f>
        <v>120</v>
      </c>
      <c r="I11" s="160"/>
      <c r="J11" s="215"/>
      <c r="K11" s="161">
        <f t="shared" si="0"/>
        <v>0</v>
      </c>
      <c r="L11" s="161">
        <f>H11*I11</f>
        <v>0</v>
      </c>
      <c r="M11" s="161">
        <f t="shared" si="1"/>
        <v>0</v>
      </c>
    </row>
    <row r="12" spans="1:13" ht="269.25" customHeight="1">
      <c r="A12" s="211">
        <v>10</v>
      </c>
      <c r="B12" s="221" t="s">
        <v>162</v>
      </c>
      <c r="C12" s="11" t="s">
        <v>194</v>
      </c>
      <c r="D12" s="11" t="s">
        <v>89</v>
      </c>
      <c r="E12" s="19">
        <v>0</v>
      </c>
      <c r="F12" s="19">
        <v>0</v>
      </c>
      <c r="G12" s="26">
        <v>100</v>
      </c>
      <c r="H12" s="231">
        <v>100</v>
      </c>
      <c r="I12" s="160"/>
      <c r="J12" s="215"/>
      <c r="K12" s="161">
        <f t="shared" si="0"/>
        <v>0</v>
      </c>
      <c r="L12" s="161">
        <f>H12*I12</f>
        <v>0</v>
      </c>
      <c r="M12" s="161">
        <f t="shared" si="1"/>
        <v>0</v>
      </c>
    </row>
    <row r="13" spans="1:13" ht="27" customHeight="1">
      <c r="A13" s="334" t="s">
        <v>40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201">
        <f>SUM(L3:L12)</f>
        <v>0</v>
      </c>
      <c r="M13" s="201">
        <f>SUM(M3:M12)</f>
        <v>0</v>
      </c>
    </row>
    <row r="14" spans="1:13" ht="15">
      <c r="A14" s="335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</row>
    <row r="15" spans="1:13" ht="15">
      <c r="A15" s="336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</row>
  </sheetData>
  <sheetProtection selectLockedCells="1" selectUnlockedCells="1"/>
  <mergeCells count="4">
    <mergeCell ref="A1:M1"/>
    <mergeCell ref="A13:K13"/>
    <mergeCell ref="A14:M14"/>
    <mergeCell ref="A15:M15"/>
  </mergeCells>
  <printOptions/>
  <pageMargins left="0.75" right="0.75" top="1" bottom="1" header="0.5118055555555555" footer="0.5118055555555555"/>
  <pageSetup fitToHeight="0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Mrówka</dc:creator>
  <cp:keywords/>
  <dc:description/>
  <cp:lastModifiedBy>Beata Stopnicka</cp:lastModifiedBy>
  <cp:lastPrinted>2024-04-03T12:39:15Z</cp:lastPrinted>
  <dcterms:created xsi:type="dcterms:W3CDTF">2018-12-10T08:59:52Z</dcterms:created>
  <dcterms:modified xsi:type="dcterms:W3CDTF">2024-04-17T10:33:47Z</dcterms:modified>
  <cp:category/>
  <cp:version/>
  <cp:contentType/>
  <cp:contentStatus/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