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380" windowHeight="8190" tabRatio="500"/>
  </bookViews>
  <sheets>
    <sheet name="Arkusz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58" i="1"/>
  <c r="L58"/>
  <c r="K58"/>
  <c r="K72"/>
  <c r="M7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7"/>
  <c r="G6"/>
  <c r="G5"/>
  <c r="K71" s="1"/>
  <c r="K73" s="1"/>
  <c r="K74" s="1"/>
  <c r="M71" l="1"/>
  <c r="M73" s="1"/>
  <c r="L71" l="1"/>
  <c r="L72"/>
  <c r="L73" l="1"/>
</calcChain>
</file>

<file path=xl/sharedStrings.xml><?xml version="1.0" encoding="utf-8"?>
<sst xmlns="http://schemas.openxmlformats.org/spreadsheetml/2006/main" count="177" uniqueCount="102">
  <si>
    <t>Część 1</t>
  </si>
  <si>
    <t>L.p</t>
  </si>
  <si>
    <t>kod CPV</t>
  </si>
  <si>
    <t>Skład produktu leczniczego</t>
  </si>
  <si>
    <t>Pełna nazwa handlowa</t>
  </si>
  <si>
    <t xml:space="preserve"> Producent</t>
  </si>
  <si>
    <t xml:space="preserve">gramatura żądana </t>
  </si>
  <si>
    <t>Ilość</t>
  </si>
  <si>
    <t>Cena jednostkowa netto (zł)</t>
  </si>
  <si>
    <t>Stawka podatku VAT (%)</t>
  </si>
  <si>
    <t>Cena jednostkowa brutto (zł)</t>
  </si>
  <si>
    <t>Wartość netto (zł)</t>
  </si>
  <si>
    <t>Wartość VAT (zł)</t>
  </si>
  <si>
    <t>Wartość brutto (zł)</t>
  </si>
  <si>
    <t>Numer, data ważności świadectwa dopuszczenia</t>
  </si>
  <si>
    <t>1.</t>
  </si>
  <si>
    <t>33692510-5</t>
  </si>
  <si>
    <r>
      <rPr>
        <sz val="8"/>
        <rFont val="Times New Roman"/>
        <family val="1"/>
        <charset val="238"/>
      </rPr>
      <t xml:space="preserve">Mleko modyfykowane dla niemowląd od  1 mies. Życia o zawartości 9,6 białka w 100g proszku wzbogacone w żelazo i jod, zawiera l-karnitynę i taurynę. Opakow pudełko tekturowe -proszek 350 g takie jak </t>
    </r>
    <r>
      <rPr>
        <b/>
        <sz val="8"/>
        <rFont val="Times New Roman"/>
        <family val="1"/>
        <charset val="238"/>
      </rPr>
      <t>bebiko 1</t>
    </r>
  </si>
  <si>
    <t xml:space="preserve">350g </t>
  </si>
  <si>
    <t>2.</t>
  </si>
  <si>
    <r>
      <rPr>
        <sz val="8"/>
        <rFont val="Times New Roman"/>
        <family val="1"/>
        <charset val="238"/>
      </rPr>
      <t xml:space="preserve">Mleko modyfykowane dla niemowląd od 5 mies. Życia o zawartości 9,2białka w100 g proszku wzbogacone w żelazo i jod. Opakow pudełko tekturowe -proszek 350g takie jak </t>
    </r>
    <r>
      <rPr>
        <b/>
        <sz val="8"/>
        <rFont val="Times New Roman"/>
        <family val="1"/>
        <charset val="238"/>
      </rPr>
      <t>bebiko 2</t>
    </r>
  </si>
  <si>
    <t>3.</t>
  </si>
  <si>
    <r>
      <rPr>
        <sz val="8"/>
        <rFont val="Times New Roman"/>
        <family val="1"/>
        <charset val="238"/>
      </rPr>
      <t xml:space="preserve">mleko początkowe gotowe do użycia dla niemowląt od urodzenia gramatura 90ml, o zawarości w 100ml r-ru DHA 6,44mg i kompozycją prebiotyków GOS/FOS 9:1 w ilości 0.8g takie jak </t>
    </r>
    <r>
      <rPr>
        <b/>
        <sz val="8"/>
        <rFont val="Times New Roman"/>
        <family val="1"/>
        <charset val="238"/>
      </rPr>
      <t>bebiko płyn</t>
    </r>
  </si>
  <si>
    <t>90ml</t>
  </si>
  <si>
    <t>4.</t>
  </si>
  <si>
    <t>preparat specjalnego przeznaczenia medycznego do postępowania dietetycznego w przypadku ulewań zawierający maltodekstrynę, substancję zagęszczającą (mączka chleba świętojańskiego), wapń, żelazo, cynk.</t>
  </si>
  <si>
    <t>135g</t>
  </si>
  <si>
    <t>5.</t>
  </si>
  <si>
    <t xml:space="preserve">kleik ryżowy </t>
  </si>
  <si>
    <t>160g</t>
  </si>
  <si>
    <t>6.</t>
  </si>
  <si>
    <r>
      <rPr>
        <sz val="8"/>
        <rFont val="Times New Roman"/>
        <family val="1"/>
        <charset val="238"/>
      </rPr>
      <t>kaszka mleczno-ryżowa po 4 mies życia, gramatura 230g z zawartością wit D 6,</t>
    </r>
    <r>
      <rPr>
        <sz val="8"/>
        <rFont val="Czcionka tekstu podstawowego"/>
        <charset val="238"/>
      </rPr>
      <t>μ</t>
    </r>
    <r>
      <rPr>
        <sz val="8"/>
        <rFont val="Times New Roman"/>
        <family val="1"/>
        <charset val="238"/>
      </rPr>
      <t>gna 100g kaszki 12g białka na 100g kaszki o wartości energetycznej na porcję (40gkaszki +160ml wody)163kcal</t>
    </r>
  </si>
  <si>
    <t xml:space="preserve">230g </t>
  </si>
  <si>
    <t>7.</t>
  </si>
  <si>
    <r>
      <rPr>
        <sz val="8"/>
        <rFont val="Times New Roman"/>
        <family val="1"/>
        <charset val="238"/>
      </rPr>
      <t>Mleko modyfykowane dla niemowląd od  urodzenia o zawartości 11,1g białka w100 g proszku wzbogacone w żelazo, jod i wit. D3 Opakow pusza kartonowa -proszek 800g takie jak</t>
    </r>
    <r>
      <rPr>
        <b/>
        <sz val="8"/>
        <rFont val="Times New Roman"/>
        <family val="1"/>
        <charset val="238"/>
      </rPr>
      <t xml:space="preserve"> bebilon 1</t>
    </r>
  </si>
  <si>
    <t>800g</t>
  </si>
  <si>
    <t>8.</t>
  </si>
  <si>
    <r>
      <rPr>
        <sz val="8"/>
        <rFont val="Times New Roman"/>
        <family val="1"/>
        <charset val="238"/>
      </rPr>
      <t xml:space="preserve">Mleko modyfykowane dla niemowląd od  5m-ca życia o zawartości 13g białka w100 g proszku wzbogacone w żelazo, jod i wit. D3 Opakow pusza kartonowa -proszek 800g takie jak </t>
    </r>
    <r>
      <rPr>
        <b/>
        <sz val="8"/>
        <rFont val="Times New Roman"/>
        <family val="1"/>
        <charset val="238"/>
      </rPr>
      <t>bebilon 2</t>
    </r>
  </si>
  <si>
    <t>9.</t>
  </si>
  <si>
    <r>
      <rPr>
        <sz val="8"/>
        <rFont val="Times New Roman"/>
        <family val="1"/>
        <charset val="238"/>
      </rPr>
      <t xml:space="preserve">mleko początkowegotowe do użycia dla niemowląt od urodzenia gramatura </t>
    </r>
    <r>
      <rPr>
        <b/>
        <sz val="8"/>
        <rFont val="Times New Roman"/>
        <family val="1"/>
        <charset val="238"/>
      </rPr>
      <t>90ml,</t>
    </r>
    <r>
      <rPr>
        <sz val="8"/>
        <rFont val="Times New Roman"/>
        <family val="1"/>
        <charset val="238"/>
      </rPr>
      <t xml:space="preserve"> o zawarości w 100ml r-ru DHA 16,5mg i kompozycją prebiotyków GOS/FOS 9:1 w ilości 0.8g takie jak</t>
    </r>
    <r>
      <rPr>
        <b/>
        <sz val="8"/>
        <rFont val="Times New Roman"/>
        <family val="1"/>
        <charset val="238"/>
      </rPr>
      <t xml:space="preserve"> bebilon płyn </t>
    </r>
  </si>
  <si>
    <t>10.</t>
  </si>
  <si>
    <r>
      <rPr>
        <sz val="8"/>
        <rFont val="Times New Roman"/>
        <family val="1"/>
        <charset val="238"/>
      </rPr>
      <t xml:space="preserve">mleko początkowegotowe do użycia dla niemowląt od urodzenia gramatura </t>
    </r>
    <r>
      <rPr>
        <b/>
        <sz val="8"/>
        <rFont val="Times New Roman"/>
        <family val="1"/>
        <charset val="238"/>
      </rPr>
      <t>200ml</t>
    </r>
    <r>
      <rPr>
        <sz val="8"/>
        <rFont val="Times New Roman"/>
        <family val="1"/>
        <charset val="238"/>
      </rPr>
      <t>, o zawarości w 100ml r-ru DHA 16,5mg i kompozycją prebiotyków GOS/FOS 9:1 w ilości 0.8g takie jak</t>
    </r>
    <r>
      <rPr>
        <b/>
        <sz val="8"/>
        <rFont val="Times New Roman"/>
        <family val="1"/>
        <charset val="238"/>
      </rPr>
      <t xml:space="preserve"> bebilon płyn </t>
    </r>
  </si>
  <si>
    <t>200ml</t>
  </si>
  <si>
    <t>11.</t>
  </si>
  <si>
    <r>
      <rPr>
        <sz val="8"/>
        <rFont val="Times New Roman"/>
        <family val="1"/>
        <charset val="238"/>
      </rPr>
      <t xml:space="preserve">mleko początkowegotowe do użycia dla niemowląt po 6 mies. życia gramatura </t>
    </r>
    <r>
      <rPr>
        <b/>
        <sz val="8"/>
        <rFont val="Times New Roman"/>
        <family val="1"/>
        <charset val="238"/>
      </rPr>
      <t>200ml</t>
    </r>
    <r>
      <rPr>
        <sz val="8"/>
        <rFont val="Times New Roman"/>
        <family val="1"/>
        <charset val="238"/>
      </rPr>
      <t>, o zawarości w 100ml r-ru DHA 17mg i kompozycją prebiotyków GOS/FOS 9:1 w ilości 0.8g takie jak</t>
    </r>
    <r>
      <rPr>
        <b/>
        <sz val="8"/>
        <rFont val="Times New Roman"/>
        <family val="1"/>
        <charset val="238"/>
      </rPr>
      <t xml:space="preserve"> bebilon płyn </t>
    </r>
  </si>
  <si>
    <t>12.</t>
  </si>
  <si>
    <t>hydrolizat serwatki znaczonego stopnia gotowy do użycia, przeznaczony dla niemowląt od urodzenia do postępowania dietetycznego w przypadku alergii na bialko mleka krowiego i białko soi o gramaturze 90ml</t>
  </si>
  <si>
    <t>13.</t>
  </si>
  <si>
    <t>hydrolizat serwatki o znaczonym stopniu hydrolizy, zawierające kompozycję oligosahrydów scGOS/lcFOS 9:1 przeznaczony dla niemowląt od urodzenia do postępowania dietetycznego w przypadku alergii na bialko mleka krowiego i białko soi o gramaturze 400g</t>
  </si>
  <si>
    <t>14.</t>
  </si>
  <si>
    <t>15.</t>
  </si>
  <si>
    <t>Zupka marchewkowa z ryżem po 4 mies. życia o gramaturze 125g bez dodatku soli o wartości energetycznej 219kcal na 100g gotowego produktu</t>
  </si>
  <si>
    <t>125g</t>
  </si>
  <si>
    <t>16.</t>
  </si>
  <si>
    <r>
      <rPr>
        <sz val="8"/>
        <rFont val="Times New Roman"/>
        <family val="1"/>
        <charset val="238"/>
      </rPr>
      <t xml:space="preserve">Zupka jarzynowa po 4 mies. życia o gramaturze 125g, 48% marchewki bez dodatku soli o wartości energetycznej </t>
    </r>
    <r>
      <rPr>
        <sz val="8"/>
        <color rgb="FF000000"/>
        <rFont val="Times New Roman"/>
        <family val="1"/>
        <charset val="238"/>
      </rPr>
      <t>211</t>
    </r>
    <r>
      <rPr>
        <sz val="8"/>
        <rFont val="Times New Roman"/>
        <family val="1"/>
        <charset val="238"/>
      </rPr>
      <t>kcal na 100g gotowego produktu</t>
    </r>
  </si>
  <si>
    <t>17.</t>
  </si>
  <si>
    <t>Jabłka i banany po 4 mies. życia o gramaturze 125g bez dodatku cukru i mleka krowiego o wartości energetycznej 212kcal na 100g gotowego produktu</t>
  </si>
  <si>
    <t>18.</t>
  </si>
  <si>
    <r>
      <rPr>
        <sz val="8"/>
        <rFont val="Times New Roman"/>
        <family val="1"/>
        <charset val="238"/>
      </rPr>
      <t xml:space="preserve">Marchewka z ziemniaczkami i cielęciną po 5 mies. życia o gramaturze 125g bez dodatku soli o wartości energetycznej </t>
    </r>
    <r>
      <rPr>
        <sz val="8"/>
        <color rgb="FF000000"/>
        <rFont val="Times New Roman"/>
        <family val="1"/>
        <charset val="238"/>
      </rPr>
      <t>269</t>
    </r>
    <r>
      <rPr>
        <sz val="8"/>
        <rFont val="Times New Roman"/>
        <family val="1"/>
        <charset val="238"/>
      </rPr>
      <t>kcal no 100g gotowego produktu</t>
    </r>
  </si>
  <si>
    <t>19.</t>
  </si>
  <si>
    <t xml:space="preserve">Zupka jarzynowa z kurczakiem po 5 mies. życia o gramaturze 125g bez dodatku soli z dodatkiem kleiku ryżowego o zawartości energetycznej 229kcal na100g gotowego produktu </t>
  </si>
  <si>
    <t>20.</t>
  </si>
  <si>
    <t xml:space="preserve">Warzywa z indykiem po 5 mies życia o gramaturze 125 g z zawartością mięsa z indyka 9,5g o wartości energetycznej 253 kcal na 100g gotowego produktu </t>
  </si>
  <si>
    <t>21.</t>
  </si>
  <si>
    <r>
      <rPr>
        <sz val="8"/>
        <rFont val="Times New Roman"/>
        <family val="1"/>
        <charset val="238"/>
      </rPr>
      <t xml:space="preserve">Pomidorowa z kurczakiem i ryżem po 6 mies życia o gramaturze 190 g z </t>
    </r>
    <r>
      <rPr>
        <sz val="8"/>
        <color rgb="FF000000"/>
        <rFont val="Times New Roman"/>
        <family val="1"/>
        <charset val="238"/>
      </rPr>
      <t>zawartością mięsa z kurczaka 9,5%</t>
    </r>
    <r>
      <rPr>
        <sz val="8"/>
        <rFont val="Times New Roman"/>
        <family val="1"/>
        <charset val="238"/>
      </rPr>
      <t xml:space="preserve"> o wartości energetycznej 235 kcal na 100g gotowego produktu </t>
    </r>
  </si>
  <si>
    <t>190g</t>
  </si>
  <si>
    <t>22.</t>
  </si>
  <si>
    <r>
      <rPr>
        <sz val="8"/>
        <rFont val="Times New Roman"/>
        <family val="1"/>
        <charset val="238"/>
      </rPr>
      <t xml:space="preserve">Rosołek z kurczaka po 6 mies życia o gramaturze 190 g z </t>
    </r>
    <r>
      <rPr>
        <sz val="8"/>
        <color rgb="FF000000"/>
        <rFont val="Times New Roman"/>
        <family val="1"/>
        <charset val="238"/>
      </rPr>
      <t>zawartością mięsa z kurczaka 8%</t>
    </r>
    <r>
      <rPr>
        <sz val="8"/>
        <rFont val="Times New Roman"/>
        <family val="1"/>
        <charset val="238"/>
      </rPr>
      <t xml:space="preserve"> o wartości energetycznej 222 kcal na 100g gotowego produktu </t>
    </r>
  </si>
  <si>
    <t>23.</t>
  </si>
  <si>
    <r>
      <rPr>
        <sz val="8"/>
        <rFont val="Times New Roman"/>
        <family val="1"/>
        <charset val="238"/>
      </rPr>
      <t xml:space="preserve">Warzywa z delikatną wołowiną po 6 mies życia o gramaturze 190 g z zawartością </t>
    </r>
    <r>
      <rPr>
        <sz val="8"/>
        <color rgb="FF000000"/>
        <rFont val="Times New Roman"/>
        <family val="1"/>
        <charset val="238"/>
      </rPr>
      <t xml:space="preserve">mięsa wołowego </t>
    </r>
    <r>
      <rPr>
        <sz val="8"/>
        <rFont val="Times New Roman"/>
        <family val="1"/>
        <charset val="238"/>
      </rPr>
      <t xml:space="preserve"> 9% o wartości energetycznej 267 kcal na 100g gotowego produktu </t>
    </r>
  </si>
  <si>
    <t>24.</t>
  </si>
  <si>
    <r>
      <rPr>
        <sz val="8"/>
        <rFont val="Times New Roman"/>
        <family val="1"/>
        <charset val="238"/>
      </rPr>
      <t xml:space="preserve">Dynia z kurczakiem i ziemniaczkami po 6 mies życia o gramaturze 190 g z zawartością </t>
    </r>
    <r>
      <rPr>
        <sz val="8"/>
        <color rgb="FF000000"/>
        <rFont val="Times New Roman"/>
        <family val="1"/>
        <charset val="238"/>
      </rPr>
      <t>mięsa z kurczaka 8%</t>
    </r>
    <r>
      <rPr>
        <sz val="8"/>
        <rFont val="Times New Roman"/>
        <family val="1"/>
        <charset val="238"/>
      </rPr>
      <t xml:space="preserve"> o wartości energetycznej 229 kcal na 100g gotowego produktu </t>
    </r>
  </si>
  <si>
    <t>25.</t>
  </si>
  <si>
    <t xml:space="preserve">Krupniczek z cielęciną po 8 mies. Życia o gramaturze 190g z zawartością mięsa cielęcego 8 % o wartości energetycznej 230kcal na 100g gotowego produktu </t>
  </si>
  <si>
    <t>26.</t>
  </si>
  <si>
    <r>
      <rPr>
        <sz val="8"/>
        <rFont val="Times New Roman"/>
        <family val="1"/>
        <charset val="238"/>
      </rPr>
      <t>Ziemniaczki z wołowiną i szpinakiem po 8 mies ży</t>
    </r>
    <r>
      <rPr>
        <sz val="8"/>
        <color rgb="FF000000"/>
        <rFont val="Times New Roman"/>
        <family val="1"/>
        <charset val="238"/>
      </rPr>
      <t>cia o gramaturze 190 g z zawartością mięsa wołowego</t>
    </r>
    <r>
      <rPr>
        <sz val="8"/>
        <rFont val="Times New Roman"/>
        <family val="1"/>
        <charset val="238"/>
      </rPr>
      <t xml:space="preserve"> 8,5% o wartości energetycznej 270 kcal na 100g gotowego produktu </t>
    </r>
  </si>
  <si>
    <t>27.</t>
  </si>
  <si>
    <t>Jabłka i banany z kleikiem owsianym po 6 mies. życia o gramaturze 190g bez dodatku cukru i mleka krowiego o wartości energetycznej 289kcal no 100g gotowego produktu</t>
  </si>
  <si>
    <t>28.</t>
  </si>
  <si>
    <r>
      <rPr>
        <sz val="8"/>
        <color rgb="FF000000"/>
        <rFont val="Arial"/>
        <family val="2"/>
        <charset val="238"/>
      </rPr>
      <t xml:space="preserve">Modyfikowane mleko dla niemowląt od urodzenia o zawartości 9,6 g białka w 100 g proszku wzbogacone o kultury bakterii </t>
    </r>
    <r>
      <rPr>
        <sz val="8"/>
        <color rgb="FF000000"/>
        <rFont val="Times New Roman"/>
        <family val="1"/>
        <charset val="238"/>
      </rPr>
      <t xml:space="preserve">Bifidobacterium lactis. Zawierające oleje roślinne: słonecznikowy, kokosowy i rzepakowy. Opak. Pudełko kartonowe 350g – proszek </t>
    </r>
    <r>
      <rPr>
        <sz val="8"/>
        <color rgb="FF000000"/>
        <rFont val="Arial"/>
        <family val="2"/>
        <charset val="238"/>
      </rPr>
      <t>Takie jak NAN OPTIPRO- 1</t>
    </r>
  </si>
  <si>
    <t>szt</t>
  </si>
  <si>
    <t>29.</t>
  </si>
  <si>
    <r>
      <rPr>
        <sz val="8"/>
        <color rgb="FF000000"/>
        <rFont val="Arial"/>
        <family val="2"/>
        <charset val="238"/>
      </rPr>
      <t xml:space="preserve">Modyfikowane mleko dla niemowląt pow. 6 miesiaca  życia o zawartości  9,6 g. białka w 100g. proszku   wzbogacone o kultury bakterii </t>
    </r>
    <r>
      <rPr>
        <sz val="8"/>
        <color rgb="FF000000"/>
        <rFont val="Times New Roman"/>
        <family val="1"/>
        <charset val="238"/>
      </rPr>
      <t xml:space="preserve">Bifidobacterium lactis </t>
    </r>
    <r>
      <rPr>
        <sz val="8"/>
        <color rgb="FF000000"/>
        <rFont val="Arial"/>
        <family val="2"/>
        <charset val="238"/>
      </rPr>
      <t>oraz imunnoskładnikami. Opak. Pudełko kartonowe – proszek 350g. Takie jak NAN OPTIPRO- 2</t>
    </r>
  </si>
  <si>
    <t>30.</t>
  </si>
  <si>
    <t>Wzmacniacz mleka kobiecego dla wcześniaków oraz niemowląt o małej masie urodzeniowej zawierający białko, niezbędne kw tłuszczowe, witaminy i mikroelementy w saszetkach 1g . 70sasz. w op.</t>
  </si>
  <si>
    <t>op</t>
  </si>
  <si>
    <t>31.</t>
  </si>
  <si>
    <r>
      <rPr>
        <sz val="8"/>
        <color rgb="FF000000"/>
        <rFont val="Arial"/>
        <family val="2"/>
        <charset val="238"/>
      </rPr>
      <t xml:space="preserve">Modyfikowane mleko </t>
    </r>
    <r>
      <rPr>
        <sz val="8"/>
        <color rgb="FF000000"/>
        <rFont val="Czcionka tekstu podstawowego"/>
        <family val="2"/>
        <charset val="238"/>
      </rPr>
      <t>dla wcześniaków  i niemowląt o bardzo małej masie urodzeniowej na bazie izolatu
białka serwatkowego (z mleka), wzbogacone o olej rybi, L-histydyna, witamina K</t>
    </r>
    <r>
      <rPr>
        <sz val="8"/>
        <color rgb="FF000000"/>
        <rFont val="Arial"/>
        <family val="2"/>
        <charset val="238"/>
      </rPr>
      <t xml:space="preserve"> o zawartości  2,9 g. białka w 100ml płynu.butelka </t>
    </r>
    <r>
      <rPr>
        <sz val="8"/>
        <color rgb="FF000000"/>
        <rFont val="Czcionka tekstu podstawowego"/>
        <family val="2"/>
        <charset val="238"/>
      </rPr>
      <t xml:space="preserve">70ml </t>
    </r>
  </si>
  <si>
    <t>szt.</t>
  </si>
  <si>
    <t>suma</t>
  </si>
  <si>
    <t>Część 2</t>
  </si>
  <si>
    <t>przedmiot zamówienia</t>
  </si>
  <si>
    <t>j.m.</t>
  </si>
  <si>
    <t>mleko modyfikowane Enfamil Premium płyn 59 ml</t>
  </si>
  <si>
    <t xml:space="preserve">smoczki do mleka j.w. </t>
  </si>
  <si>
    <t>mleko modyfikowane o wysokim stopniu hydrolizy (eHF) na bazie hydrolizatu kazeiny, zawierające unikalny probiotyk Lactobacillus rhamnosus GG,oraz 0,3% DHA do postępowania dietetycznego, u niemowląt i dzieci: w alergii na białka mleka krowiego, w nietolerancji laktozy i sacharozy, w objawach związanych z alergią pokarmową tj.: objawy skórne (AZS, wyprysk, pokrzywka), zaburzenia żołądkowo-jelitowe (biegunki, kolka), objawy ze strony układu oddechowego (nieżyt nosa, astma), dla niemowląt od urodzenia do 6 miesiąca życia.400g</t>
  </si>
  <si>
    <t>op.</t>
  </si>
  <si>
    <t>mleko modyfikowane o wysokim stopniu hydrolizy (eHF) na bazie hydrolizatu kazeiny, zawierające unikalny probiotyk Lactobacillus rhamnosus GG,oraz 0,3% DHA do postępowania dietetycznego, u niemowląt i dzieci: w alergii na białka mleka krowiego, w nietolerancji laktozy i sacharozy, w objawach związanych z alergią pokarmową tj.: objawy skórne (AZS, wyprysk, pokrzywka), zaburzenia żołądkowo-jelitowe (biegunki, kolka), objawy ze strony układu oddechowego (nieżyt nosa, astma), dla niemowląt od 6 miesiąca życia.400g</t>
  </si>
  <si>
    <r>
      <rPr>
        <sz val="11"/>
        <color rgb="FF000000"/>
        <rFont val="Czcionka tekstu podstawowego"/>
        <family val="2"/>
        <charset val="238"/>
      </rPr>
      <t xml:space="preserve">* </t>
    </r>
    <r>
      <rPr>
        <sz val="8"/>
        <color rgb="FF000000"/>
        <rFont val="Czcionka tekstu podstawowego"/>
        <charset val="238"/>
      </rPr>
      <t>karta charakterystyki produktu</t>
    </r>
  </si>
  <si>
    <t>Część 4*</t>
  </si>
  <si>
    <t>cz1</t>
  </si>
  <si>
    <t>cz2</t>
  </si>
</sst>
</file>

<file path=xl/styles.xml><?xml version="1.0" encoding="utf-8"?>
<styleSheet xmlns="http://schemas.openxmlformats.org/spreadsheetml/2006/main">
  <numFmts count="2">
    <numFmt numFmtId="164" formatCode="_-* #,##0.00\ _z_ł_-;\-* #,##0.00\ _z_ł_-;_-* \-??\ _z_ł_-;_-@_-"/>
    <numFmt numFmtId="165" formatCode="#,##0.00_ ;\-#,##0.00\ "/>
  </numFmts>
  <fonts count="16">
    <font>
      <sz val="11"/>
      <color rgb="FF000000"/>
      <name val="Czcionka tekstu podstawowego"/>
      <family val="2"/>
      <charset val="238"/>
    </font>
    <font>
      <sz val="8"/>
      <color rgb="FF000000"/>
      <name val="Arial"/>
      <family val="2"/>
      <charset val="238"/>
    </font>
    <font>
      <sz val="8"/>
      <color rgb="FF000000"/>
      <name val="Times New Roman"/>
      <family val="1"/>
      <charset val="238"/>
    </font>
    <font>
      <sz val="8"/>
      <name val="Arial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rgb="FF000000"/>
      <name val="Times New Roman"/>
      <family val="1"/>
      <charset val="1"/>
    </font>
    <font>
      <sz val="8"/>
      <name val="Czcionka tekstu podstawowego"/>
      <charset val="238"/>
    </font>
    <font>
      <sz val="8"/>
      <color rgb="FF000000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8"/>
      <color rgb="FF000000"/>
      <name val="Czcionka tekstu podstawowego"/>
      <charset val="238"/>
    </font>
    <font>
      <sz val="8"/>
      <color rgb="FF000000"/>
      <name val="Czcionka tekstu podstawowego"/>
      <charset val="238"/>
    </font>
    <font>
      <sz val="8"/>
      <name val="Arial Narrow"/>
      <family val="2"/>
      <charset val="238"/>
    </font>
    <font>
      <b/>
      <sz val="8"/>
      <name val="Arial"/>
      <family val="2"/>
      <charset val="238"/>
    </font>
    <font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73"/>
      </patternFill>
    </fill>
    <fill>
      <patternFill patternType="solid">
        <fgColor rgb="FFFFFF73"/>
        <bgColor rgb="FFFFFF99"/>
      </patternFill>
    </fill>
    <fill>
      <patternFill patternType="solid">
        <fgColor rgb="FFFFFFFF"/>
        <bgColor rgb="FFCC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top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Border="1" applyAlignment="1">
      <alignment vertical="top" wrapText="1"/>
    </xf>
    <xf numFmtId="0" fontId="4" fillId="0" borderId="0" xfId="0" applyFont="1"/>
    <xf numFmtId="4" fontId="5" fillId="0" borderId="0" xfId="0" applyNumberFormat="1" applyFont="1" applyBorder="1"/>
    <xf numFmtId="164" fontId="4" fillId="0" borderId="0" xfId="0" applyNumberFormat="1" applyFont="1" applyBorder="1"/>
    <xf numFmtId="4" fontId="4" fillId="0" borderId="0" xfId="0" applyNumberFormat="1" applyFont="1" applyBorder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right" vertical="top" wrapText="1"/>
    </xf>
    <xf numFmtId="4" fontId="4" fillId="3" borderId="2" xfId="0" applyNumberFormat="1" applyFont="1" applyFill="1" applyBorder="1" applyAlignment="1">
      <alignment vertical="top" wrapText="1"/>
    </xf>
    <xf numFmtId="0" fontId="4" fillId="2" borderId="2" xfId="0" applyFont="1" applyFill="1" applyBorder="1" applyAlignment="1">
      <alignment wrapText="1"/>
    </xf>
    <xf numFmtId="0" fontId="3" fillId="0" borderId="1" xfId="0" applyFont="1" applyBorder="1" applyAlignment="1"/>
    <xf numFmtId="0" fontId="4" fillId="0" borderId="1" xfId="0" applyFont="1" applyBorder="1" applyAlignment="1"/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/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4" fillId="4" borderId="1" xfId="0" applyFont="1" applyFill="1" applyBorder="1" applyAlignment="1">
      <alignment vertical="top" wrapText="1"/>
    </xf>
    <xf numFmtId="0" fontId="6" fillId="0" borderId="3" xfId="0" applyFont="1" applyBorder="1"/>
    <xf numFmtId="0" fontId="1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/>
    <xf numFmtId="4" fontId="2" fillId="0" borderId="2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/>
    <xf numFmtId="0" fontId="1" fillId="0" borderId="3" xfId="0" applyFont="1" applyBorder="1" applyAlignment="1">
      <alignment wrapText="1"/>
    </xf>
    <xf numFmtId="4" fontId="5" fillId="2" borderId="1" xfId="0" applyNumberFormat="1" applyFont="1" applyFill="1" applyBorder="1"/>
    <xf numFmtId="165" fontId="5" fillId="2" borderId="1" xfId="0" applyNumberFormat="1" applyFont="1" applyFill="1" applyBorder="1"/>
    <xf numFmtId="0" fontId="9" fillId="0" borderId="0" xfId="0" applyFont="1" applyBorder="1" applyAlignment="1">
      <alignment vertical="top" wrapText="1"/>
    </xf>
    <xf numFmtId="0" fontId="0" fillId="0" borderId="0" xfId="0" applyFont="1" applyAlignment="1"/>
    <xf numFmtId="0" fontId="0" fillId="0" borderId="0" xfId="0" applyFont="1"/>
    <xf numFmtId="4" fontId="0" fillId="0" borderId="0" xfId="0" applyNumberFormat="1" applyFont="1"/>
    <xf numFmtId="0" fontId="3" fillId="2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right" vertical="top" wrapText="1"/>
    </xf>
    <xf numFmtId="4" fontId="4" fillId="3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wrapText="1"/>
    </xf>
    <xf numFmtId="0" fontId="8" fillId="0" borderId="1" xfId="0" applyFont="1" applyBorder="1" applyAlignment="1"/>
    <xf numFmtId="0" fontId="4" fillId="0" borderId="1" xfId="0" applyFont="1" applyBorder="1" applyAlignment="1">
      <alignment wrapText="1"/>
    </xf>
    <xf numFmtId="0" fontId="0" fillId="0" borderId="1" xfId="0" applyFont="1" applyBorder="1"/>
    <xf numFmtId="0" fontId="8" fillId="0" borderId="1" xfId="0" applyFont="1" applyBorder="1"/>
    <xf numFmtId="0" fontId="8" fillId="0" borderId="0" xfId="0" applyFont="1" applyAlignment="1">
      <alignment wrapText="1"/>
    </xf>
    <xf numFmtId="0" fontId="8" fillId="0" borderId="3" xfId="0" applyFont="1" applyBorder="1" applyAlignment="1">
      <alignment wrapText="1"/>
    </xf>
    <xf numFmtId="0" fontId="0" fillId="0" borderId="0" xfId="0" applyFont="1" applyBorder="1" applyAlignment="1"/>
    <xf numFmtId="0" fontId="0" fillId="0" borderId="0" xfId="0" applyFont="1" applyBorder="1"/>
    <xf numFmtId="4" fontId="5" fillId="2" borderId="4" xfId="0" applyNumberFormat="1" applyFont="1" applyFill="1" applyBorder="1"/>
    <xf numFmtId="165" fontId="10" fillId="2" borderId="4" xfId="0" applyNumberFormat="1" applyFont="1" applyFill="1" applyBorder="1"/>
    <xf numFmtId="0" fontId="3" fillId="3" borderId="1" xfId="0" applyFont="1" applyFill="1" applyBorder="1" applyAlignment="1">
      <alignment horizontal="right" vertical="top" wrapText="1"/>
    </xf>
    <xf numFmtId="0" fontId="12" fillId="3" borderId="1" xfId="0" applyFont="1" applyFill="1" applyBorder="1" applyAlignment="1">
      <alignment vertical="top" wrapText="1"/>
    </xf>
    <xf numFmtId="4" fontId="12" fillId="3" borderId="1" xfId="0" applyNumberFormat="1" applyFont="1" applyFill="1" applyBorder="1" applyAlignment="1">
      <alignment vertical="top" wrapText="1"/>
    </xf>
    <xf numFmtId="0" fontId="12" fillId="2" borderId="1" xfId="0" applyFont="1" applyFill="1" applyBorder="1" applyAlignment="1">
      <alignment wrapText="1"/>
    </xf>
    <xf numFmtId="4" fontId="13" fillId="2" borderId="4" xfId="0" applyNumberFormat="1" applyFont="1" applyFill="1" applyBorder="1"/>
    <xf numFmtId="165" fontId="13" fillId="2" borderId="4" xfId="0" applyNumberFormat="1" applyFont="1" applyFill="1" applyBorder="1"/>
    <xf numFmtId="0" fontId="14" fillId="0" borderId="0" xfId="0" applyFont="1"/>
    <xf numFmtId="0" fontId="15" fillId="0" borderId="0" xfId="0" applyFont="1"/>
    <xf numFmtId="165" fontId="15" fillId="0" borderId="0" xfId="0" applyNumberFormat="1" applyFont="1"/>
    <xf numFmtId="4" fontId="13" fillId="2" borderId="1" xfId="0" applyNumberFormat="1" applyFont="1" applyFill="1" applyBorder="1"/>
    <xf numFmtId="165" fontId="13" fillId="2" borderId="1" xfId="0" applyNumberFormat="1" applyFont="1" applyFill="1" applyBorder="1"/>
    <xf numFmtId="4" fontId="15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73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3"/>
  <sheetViews>
    <sheetView tabSelected="1" view="pageBreakPreview" zoomScaleNormal="100" workbookViewId="0">
      <selection activeCell="H48" sqref="H48"/>
    </sheetView>
  </sheetViews>
  <sheetFormatPr defaultRowHeight="14.25"/>
  <cols>
    <col min="1" max="1" width="3.5" customWidth="1"/>
    <col min="2" max="2" width="8.75" customWidth="1"/>
    <col min="3" max="3" width="25.125" customWidth="1"/>
    <col min="4" max="1025" width="8.625" customWidth="1"/>
  </cols>
  <sheetData>
    <row r="1" spans="1:14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4"/>
      <c r="B2" s="5"/>
      <c r="C2" s="6" t="s">
        <v>0</v>
      </c>
      <c r="D2" s="7"/>
      <c r="E2" s="7"/>
      <c r="F2" s="7"/>
      <c r="G2" s="7"/>
      <c r="H2" s="7"/>
      <c r="I2" s="7"/>
      <c r="J2" s="8"/>
      <c r="K2" s="9"/>
      <c r="L2" s="9"/>
      <c r="M2" s="10"/>
      <c r="N2" s="7"/>
    </row>
    <row r="3" spans="1:14">
      <c r="A3" s="11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  <c r="M3" s="12">
        <v>13</v>
      </c>
      <c r="N3" s="12">
        <v>14</v>
      </c>
    </row>
    <row r="4" spans="1:14" ht="45">
      <c r="A4" s="13" t="s">
        <v>1</v>
      </c>
      <c r="B4" s="14" t="s">
        <v>2</v>
      </c>
      <c r="C4" s="14" t="s">
        <v>3</v>
      </c>
      <c r="D4" s="14" t="s">
        <v>4</v>
      </c>
      <c r="E4" s="14" t="s">
        <v>5</v>
      </c>
      <c r="F4" s="14" t="s">
        <v>6</v>
      </c>
      <c r="G4" s="15" t="s">
        <v>7</v>
      </c>
      <c r="H4" s="14" t="s">
        <v>8</v>
      </c>
      <c r="I4" s="14" t="s">
        <v>9</v>
      </c>
      <c r="J4" s="16" t="s">
        <v>10</v>
      </c>
      <c r="K4" s="14" t="s">
        <v>11</v>
      </c>
      <c r="L4" s="14" t="s">
        <v>12</v>
      </c>
      <c r="M4" s="16" t="s">
        <v>13</v>
      </c>
      <c r="N4" s="17" t="s">
        <v>14</v>
      </c>
    </row>
    <row r="5" spans="1:14" ht="66.400000000000006" customHeight="1">
      <c r="A5" s="18" t="s">
        <v>15</v>
      </c>
      <c r="B5" s="19" t="s">
        <v>16</v>
      </c>
      <c r="C5" s="20" t="s">
        <v>17</v>
      </c>
      <c r="D5" s="20"/>
      <c r="E5" s="21"/>
      <c r="F5" s="20" t="s">
        <v>18</v>
      </c>
      <c r="G5" s="22">
        <f>40*2</f>
        <v>80</v>
      </c>
      <c r="H5" s="20"/>
      <c r="I5" s="23"/>
      <c r="J5" s="24"/>
      <c r="K5" s="25"/>
      <c r="L5" s="25"/>
      <c r="M5" s="25"/>
      <c r="N5" s="23"/>
    </row>
    <row r="6" spans="1:14" ht="69" customHeight="1">
      <c r="A6" s="18" t="s">
        <v>19</v>
      </c>
      <c r="B6" s="19" t="s">
        <v>16</v>
      </c>
      <c r="C6" s="20" t="s">
        <v>20</v>
      </c>
      <c r="D6" s="20"/>
      <c r="E6" s="21"/>
      <c r="F6" s="20" t="s">
        <v>18</v>
      </c>
      <c r="G6" s="22">
        <f>40*2</f>
        <v>80</v>
      </c>
      <c r="H6" s="20"/>
      <c r="I6" s="23"/>
      <c r="J6" s="24"/>
      <c r="K6" s="25"/>
      <c r="L6" s="25"/>
      <c r="M6" s="25"/>
      <c r="N6" s="23"/>
    </row>
    <row r="7" spans="1:14" ht="54.4" customHeight="1">
      <c r="A7" s="18" t="s">
        <v>21</v>
      </c>
      <c r="B7" s="19" t="s">
        <v>16</v>
      </c>
      <c r="C7" s="20" t="s">
        <v>22</v>
      </c>
      <c r="D7" s="20"/>
      <c r="E7" s="21"/>
      <c r="F7" s="20" t="s">
        <v>23</v>
      </c>
      <c r="G7" s="22">
        <f>(240*14)*2</f>
        <v>6720</v>
      </c>
      <c r="H7" s="20"/>
      <c r="I7" s="23"/>
      <c r="J7" s="24"/>
      <c r="K7" s="25"/>
      <c r="L7" s="25"/>
      <c r="M7" s="25"/>
      <c r="N7" s="23"/>
    </row>
    <row r="8" spans="1:14" ht="54.4" customHeight="1">
      <c r="A8" s="18" t="s">
        <v>24</v>
      </c>
      <c r="B8" s="19" t="s">
        <v>16</v>
      </c>
      <c r="C8" s="26" t="s">
        <v>25</v>
      </c>
      <c r="D8" s="20"/>
      <c r="E8" s="21"/>
      <c r="F8" s="20" t="s">
        <v>26</v>
      </c>
      <c r="G8" s="22">
        <v>12</v>
      </c>
      <c r="H8" s="20"/>
      <c r="I8" s="23"/>
      <c r="J8" s="24"/>
      <c r="K8" s="25"/>
      <c r="L8" s="25"/>
      <c r="M8" s="25"/>
      <c r="N8" s="23"/>
    </row>
    <row r="9" spans="1:14" ht="15.6" customHeight="1">
      <c r="A9" s="18" t="s">
        <v>27</v>
      </c>
      <c r="B9" s="19" t="s">
        <v>16</v>
      </c>
      <c r="C9" s="20" t="s">
        <v>28</v>
      </c>
      <c r="D9" s="20"/>
      <c r="E9" s="21"/>
      <c r="F9" s="20" t="s">
        <v>29</v>
      </c>
      <c r="G9" s="22">
        <v>150</v>
      </c>
      <c r="H9" s="20"/>
      <c r="I9" s="23"/>
      <c r="J9" s="24"/>
      <c r="K9" s="25"/>
      <c r="L9" s="25"/>
      <c r="M9" s="25"/>
      <c r="N9" s="23"/>
    </row>
    <row r="10" spans="1:14" ht="61.5" customHeight="1">
      <c r="A10" s="18" t="s">
        <v>30</v>
      </c>
      <c r="B10" s="19" t="s">
        <v>16</v>
      </c>
      <c r="C10" s="20" t="s">
        <v>31</v>
      </c>
      <c r="D10" s="20"/>
      <c r="E10" s="21"/>
      <c r="F10" s="20" t="s">
        <v>32</v>
      </c>
      <c r="G10" s="22">
        <v>40</v>
      </c>
      <c r="H10" s="20"/>
      <c r="I10" s="23"/>
      <c r="J10" s="24"/>
      <c r="K10" s="25"/>
      <c r="L10" s="25"/>
      <c r="M10" s="25"/>
      <c r="N10" s="23"/>
    </row>
    <row r="11" spans="1:14" ht="54.4" customHeight="1">
      <c r="A11" s="18" t="s">
        <v>33</v>
      </c>
      <c r="B11" s="19" t="s">
        <v>16</v>
      </c>
      <c r="C11" s="20" t="s">
        <v>34</v>
      </c>
      <c r="D11" s="20"/>
      <c r="E11" s="21"/>
      <c r="F11" s="20" t="s">
        <v>35</v>
      </c>
      <c r="G11" s="22">
        <f>30*2</f>
        <v>60</v>
      </c>
      <c r="H11" s="20"/>
      <c r="I11" s="23"/>
      <c r="J11" s="24"/>
      <c r="K11" s="25"/>
      <c r="L11" s="25"/>
      <c r="M11" s="25"/>
      <c r="N11" s="23"/>
    </row>
    <row r="12" spans="1:14" ht="52.9" customHeight="1">
      <c r="A12" s="18" t="s">
        <v>36</v>
      </c>
      <c r="B12" s="19" t="s">
        <v>16</v>
      </c>
      <c r="C12" s="20" t="s">
        <v>37</v>
      </c>
      <c r="D12" s="20"/>
      <c r="E12" s="21"/>
      <c r="F12" s="20" t="s">
        <v>35</v>
      </c>
      <c r="G12" s="22">
        <f>90*2</f>
        <v>180</v>
      </c>
      <c r="H12" s="20"/>
      <c r="I12" s="23"/>
      <c r="J12" s="24"/>
      <c r="K12" s="25"/>
      <c r="L12" s="25"/>
      <c r="M12" s="25"/>
      <c r="N12" s="23"/>
    </row>
    <row r="13" spans="1:14" ht="50.65" customHeight="1">
      <c r="A13" s="18" t="s">
        <v>38</v>
      </c>
      <c r="B13" s="19" t="s">
        <v>16</v>
      </c>
      <c r="C13" s="20" t="s">
        <v>39</v>
      </c>
      <c r="D13" s="20"/>
      <c r="E13" s="20"/>
      <c r="F13" s="20" t="s">
        <v>23</v>
      </c>
      <c r="G13" s="22">
        <f>240*12</f>
        <v>2880</v>
      </c>
      <c r="H13" s="20"/>
      <c r="I13" s="23"/>
      <c r="J13" s="24"/>
      <c r="K13" s="25"/>
      <c r="L13" s="25"/>
      <c r="M13" s="25"/>
      <c r="N13" s="23"/>
    </row>
    <row r="14" spans="1:14" ht="61.9" customHeight="1">
      <c r="A14" s="18" t="s">
        <v>40</v>
      </c>
      <c r="B14" s="19" t="s">
        <v>16</v>
      </c>
      <c r="C14" s="20" t="s">
        <v>41</v>
      </c>
      <c r="D14" s="20"/>
      <c r="E14" s="20"/>
      <c r="F14" s="20" t="s">
        <v>42</v>
      </c>
      <c r="G14" s="22">
        <f>240*12</f>
        <v>2880</v>
      </c>
      <c r="H14" s="20"/>
      <c r="I14" s="23"/>
      <c r="J14" s="24"/>
      <c r="K14" s="25"/>
      <c r="L14" s="25"/>
      <c r="M14" s="25"/>
      <c r="N14" s="23"/>
    </row>
    <row r="15" spans="1:14" ht="61.9" customHeight="1">
      <c r="A15" s="18" t="s">
        <v>43</v>
      </c>
      <c r="B15" s="19" t="s">
        <v>16</v>
      </c>
      <c r="C15" s="20" t="s">
        <v>44</v>
      </c>
      <c r="D15" s="20"/>
      <c r="E15" s="20"/>
      <c r="F15" s="20" t="s">
        <v>42</v>
      </c>
      <c r="G15" s="22">
        <f>240*12</f>
        <v>2880</v>
      </c>
      <c r="H15" s="20"/>
      <c r="I15" s="23"/>
      <c r="J15" s="24"/>
      <c r="K15" s="25"/>
      <c r="L15" s="25"/>
      <c r="M15" s="25"/>
      <c r="N15" s="23"/>
    </row>
    <row r="16" spans="1:14" ht="60.4" customHeight="1">
      <c r="A16" s="18" t="s">
        <v>45</v>
      </c>
      <c r="B16" s="19" t="s">
        <v>16</v>
      </c>
      <c r="C16" s="20" t="s">
        <v>46</v>
      </c>
      <c r="D16" s="20"/>
      <c r="E16" s="20"/>
      <c r="F16" s="20" t="s">
        <v>23</v>
      </c>
      <c r="G16" s="22">
        <f>2880*2</f>
        <v>5760</v>
      </c>
      <c r="H16" s="20"/>
      <c r="I16" s="23"/>
      <c r="J16" s="24"/>
      <c r="K16" s="25"/>
      <c r="L16" s="25"/>
      <c r="M16" s="25"/>
      <c r="N16" s="23"/>
    </row>
    <row r="17" spans="1:14" ht="68.650000000000006" customHeight="1">
      <c r="A17" s="18" t="s">
        <v>47</v>
      </c>
      <c r="B17" s="19" t="s">
        <v>16</v>
      </c>
      <c r="C17" s="20" t="s">
        <v>48</v>
      </c>
      <c r="D17" s="20"/>
      <c r="E17" s="20"/>
      <c r="F17" s="27">
        <v>400</v>
      </c>
      <c r="G17" s="22">
        <f>50*2</f>
        <v>100</v>
      </c>
      <c r="H17" s="20"/>
      <c r="I17" s="23"/>
      <c r="J17" s="24"/>
      <c r="K17" s="25"/>
      <c r="L17" s="25"/>
      <c r="M17" s="25"/>
      <c r="N17" s="23"/>
    </row>
    <row r="18" spans="1:14" ht="70.150000000000006" customHeight="1">
      <c r="A18" s="18" t="s">
        <v>49</v>
      </c>
      <c r="B18" s="19" t="s">
        <v>16</v>
      </c>
      <c r="C18" s="20" t="s">
        <v>48</v>
      </c>
      <c r="D18" s="20"/>
      <c r="E18" s="20"/>
      <c r="F18" s="27">
        <v>400</v>
      </c>
      <c r="G18" s="22">
        <f>50*2</f>
        <v>100</v>
      </c>
      <c r="H18" s="20"/>
      <c r="I18" s="23"/>
      <c r="J18" s="24"/>
      <c r="K18" s="25"/>
      <c r="L18" s="25"/>
      <c r="M18" s="25"/>
      <c r="N18" s="23"/>
    </row>
    <row r="19" spans="1:14" ht="45.6" customHeight="1">
      <c r="A19" s="18" t="s">
        <v>50</v>
      </c>
      <c r="B19" s="28">
        <v>33692510</v>
      </c>
      <c r="C19" s="20" t="s">
        <v>51</v>
      </c>
      <c r="D19" s="20"/>
      <c r="E19" s="20"/>
      <c r="F19" s="20" t="s">
        <v>52</v>
      </c>
      <c r="G19" s="22">
        <f>360*2</f>
        <v>720</v>
      </c>
      <c r="H19" s="20"/>
      <c r="I19" s="23"/>
      <c r="J19" s="24"/>
      <c r="K19" s="25"/>
      <c r="L19" s="25"/>
      <c r="M19" s="25"/>
      <c r="N19" s="23"/>
    </row>
    <row r="20" spans="1:14" ht="46.35" customHeight="1">
      <c r="A20" s="18" t="s">
        <v>53</v>
      </c>
      <c r="B20" s="28">
        <v>33692510</v>
      </c>
      <c r="C20" s="29" t="s">
        <v>54</v>
      </c>
      <c r="D20" s="20"/>
      <c r="E20" s="20"/>
      <c r="F20" s="20" t="s">
        <v>52</v>
      </c>
      <c r="G20" s="22">
        <f>252*2</f>
        <v>504</v>
      </c>
      <c r="H20" s="20"/>
      <c r="I20" s="23"/>
      <c r="J20" s="24"/>
      <c r="K20" s="25"/>
      <c r="L20" s="25"/>
      <c r="M20" s="25"/>
      <c r="N20" s="23"/>
    </row>
    <row r="21" spans="1:14" ht="45.6" customHeight="1">
      <c r="A21" s="18" t="s">
        <v>55</v>
      </c>
      <c r="B21" s="28">
        <v>33692510</v>
      </c>
      <c r="C21" s="29" t="s">
        <v>56</v>
      </c>
      <c r="D21" s="20"/>
      <c r="E21" s="20"/>
      <c r="F21" s="20" t="s">
        <v>52</v>
      </c>
      <c r="G21" s="22">
        <f>360*2</f>
        <v>720</v>
      </c>
      <c r="H21" s="20"/>
      <c r="I21" s="23"/>
      <c r="J21" s="24"/>
      <c r="K21" s="25"/>
      <c r="L21" s="25"/>
      <c r="M21" s="25"/>
      <c r="N21" s="23"/>
    </row>
    <row r="22" spans="1:14" ht="46.35" customHeight="1">
      <c r="A22" s="18" t="s">
        <v>57</v>
      </c>
      <c r="B22" s="28">
        <v>33692510</v>
      </c>
      <c r="C22" s="29" t="s">
        <v>58</v>
      </c>
      <c r="D22" s="20"/>
      <c r="E22" s="20"/>
      <c r="F22" s="20" t="s">
        <v>52</v>
      </c>
      <c r="G22" s="22">
        <f>252*2</f>
        <v>504</v>
      </c>
      <c r="H22" s="20"/>
      <c r="I22" s="23"/>
      <c r="J22" s="24"/>
      <c r="K22" s="25"/>
      <c r="L22" s="25"/>
      <c r="M22" s="25"/>
      <c r="N22" s="23"/>
    </row>
    <row r="23" spans="1:14" ht="55.15" customHeight="1">
      <c r="A23" s="18" t="s">
        <v>59</v>
      </c>
      <c r="B23" s="28">
        <v>33692510</v>
      </c>
      <c r="C23" s="20" t="s">
        <v>60</v>
      </c>
      <c r="D23" s="20"/>
      <c r="E23" s="20"/>
      <c r="F23" s="20" t="s">
        <v>52</v>
      </c>
      <c r="G23" s="22">
        <f>360*2</f>
        <v>720</v>
      </c>
      <c r="H23" s="20"/>
      <c r="I23" s="23"/>
      <c r="J23" s="24"/>
      <c r="K23" s="25"/>
      <c r="L23" s="25"/>
      <c r="M23" s="25"/>
      <c r="N23" s="23"/>
    </row>
    <row r="24" spans="1:14" ht="47.85" customHeight="1">
      <c r="A24" s="18" t="s">
        <v>61</v>
      </c>
      <c r="B24" s="28">
        <v>33692510</v>
      </c>
      <c r="C24" s="20" t="s">
        <v>62</v>
      </c>
      <c r="D24" s="20"/>
      <c r="E24" s="20"/>
      <c r="F24" s="20" t="s">
        <v>52</v>
      </c>
      <c r="G24" s="22">
        <f>360*2</f>
        <v>720</v>
      </c>
      <c r="H24" s="20"/>
      <c r="I24" s="23"/>
      <c r="J24" s="24"/>
      <c r="K24" s="25"/>
      <c r="L24" s="25"/>
      <c r="M24" s="25"/>
      <c r="N24" s="23"/>
    </row>
    <row r="25" spans="1:14" ht="54.4" customHeight="1">
      <c r="A25" s="18" t="s">
        <v>63</v>
      </c>
      <c r="B25" s="28">
        <v>33692510</v>
      </c>
      <c r="C25" s="20" t="s">
        <v>64</v>
      </c>
      <c r="D25" s="20"/>
      <c r="E25" s="20"/>
      <c r="F25" s="20" t="s">
        <v>65</v>
      </c>
      <c r="G25" s="22">
        <f>180*2</f>
        <v>360</v>
      </c>
      <c r="H25" s="20"/>
      <c r="I25" s="23"/>
      <c r="J25" s="24"/>
      <c r="K25" s="25"/>
      <c r="L25" s="25"/>
      <c r="M25" s="25"/>
      <c r="N25" s="23"/>
    </row>
    <row r="26" spans="1:14" ht="43.35" customHeight="1">
      <c r="A26" s="18" t="s">
        <v>66</v>
      </c>
      <c r="B26" s="28">
        <v>33692510</v>
      </c>
      <c r="C26" s="20" t="s">
        <v>67</v>
      </c>
      <c r="D26" s="20"/>
      <c r="E26" s="20"/>
      <c r="F26" s="20" t="s">
        <v>65</v>
      </c>
      <c r="G26" s="22">
        <f>240*2</f>
        <v>480</v>
      </c>
      <c r="H26" s="20"/>
      <c r="I26" s="23"/>
      <c r="J26" s="24"/>
      <c r="K26" s="25"/>
      <c r="L26" s="25"/>
      <c r="M26" s="25"/>
      <c r="N26" s="23"/>
    </row>
    <row r="27" spans="1:14" ht="57.4" customHeight="1">
      <c r="A27" s="18" t="s">
        <v>68</v>
      </c>
      <c r="B27" s="28">
        <v>33692510</v>
      </c>
      <c r="C27" s="20" t="s">
        <v>69</v>
      </c>
      <c r="D27" s="20"/>
      <c r="E27" s="20"/>
      <c r="F27" s="20" t="s">
        <v>65</v>
      </c>
      <c r="G27" s="22">
        <f>240*2</f>
        <v>480</v>
      </c>
      <c r="H27" s="20"/>
      <c r="I27" s="23"/>
      <c r="J27" s="24"/>
      <c r="K27" s="25"/>
      <c r="L27" s="25"/>
      <c r="M27" s="25"/>
      <c r="N27" s="23"/>
    </row>
    <row r="28" spans="1:14" ht="56.65" customHeight="1">
      <c r="A28" s="18" t="s">
        <v>70</v>
      </c>
      <c r="B28" s="28">
        <v>33692510</v>
      </c>
      <c r="C28" s="20" t="s">
        <v>71</v>
      </c>
      <c r="D28" s="20"/>
      <c r="E28" s="20"/>
      <c r="F28" s="20" t="s">
        <v>65</v>
      </c>
      <c r="G28" s="22">
        <f>180*2</f>
        <v>360</v>
      </c>
      <c r="H28" s="20"/>
      <c r="I28" s="23"/>
      <c r="J28" s="24"/>
      <c r="K28" s="25"/>
      <c r="L28" s="25"/>
      <c r="M28" s="25"/>
      <c r="N28" s="23"/>
    </row>
    <row r="29" spans="1:14" ht="48.6" customHeight="1">
      <c r="A29" s="18" t="s">
        <v>72</v>
      </c>
      <c r="B29" s="28">
        <v>33692510</v>
      </c>
      <c r="C29" s="20" t="s">
        <v>73</v>
      </c>
      <c r="D29" s="20"/>
      <c r="E29" s="20"/>
      <c r="F29" s="20" t="s">
        <v>65</v>
      </c>
      <c r="G29" s="22">
        <f>360*2</f>
        <v>720</v>
      </c>
      <c r="H29" s="20"/>
      <c r="I29" s="23"/>
      <c r="J29" s="24"/>
      <c r="K29" s="25"/>
      <c r="L29" s="25"/>
      <c r="M29" s="25"/>
      <c r="N29" s="23"/>
    </row>
    <row r="30" spans="1:14" ht="53.65" customHeight="1">
      <c r="A30" s="18" t="s">
        <v>74</v>
      </c>
      <c r="B30" s="28">
        <v>33692510</v>
      </c>
      <c r="C30" s="20" t="s">
        <v>75</v>
      </c>
      <c r="D30" s="20"/>
      <c r="E30" s="20"/>
      <c r="F30" s="20" t="s">
        <v>65</v>
      </c>
      <c r="G30" s="22">
        <f>180*2</f>
        <v>360</v>
      </c>
      <c r="H30" s="20"/>
      <c r="I30" s="23"/>
      <c r="J30" s="24"/>
      <c r="K30" s="25"/>
      <c r="L30" s="25"/>
      <c r="M30" s="25"/>
      <c r="N30" s="23"/>
    </row>
    <row r="31" spans="1:14" ht="57.4" customHeight="1">
      <c r="A31" s="18" t="s">
        <v>76</v>
      </c>
      <c r="B31" s="28"/>
      <c r="C31" s="20" t="s">
        <v>77</v>
      </c>
      <c r="D31" s="20"/>
      <c r="E31" s="20"/>
      <c r="F31" s="20" t="s">
        <v>65</v>
      </c>
      <c r="G31" s="22">
        <f>252*2</f>
        <v>504</v>
      </c>
      <c r="H31" s="20"/>
      <c r="I31" s="23"/>
      <c r="J31" s="24"/>
      <c r="K31" s="25"/>
      <c r="L31" s="25"/>
      <c r="M31" s="25"/>
      <c r="N31" s="23"/>
    </row>
    <row r="32" spans="1:14" ht="85.15" customHeight="1">
      <c r="A32" s="30" t="s">
        <v>78</v>
      </c>
      <c r="B32" s="18" t="s">
        <v>16</v>
      </c>
      <c r="C32" s="31" t="s">
        <v>79</v>
      </c>
      <c r="D32" s="32"/>
      <c r="E32" s="32"/>
      <c r="F32" s="32" t="s">
        <v>80</v>
      </c>
      <c r="G32" s="33">
        <v>100</v>
      </c>
      <c r="H32" s="32"/>
      <c r="I32" s="34"/>
      <c r="J32" s="24"/>
      <c r="K32" s="35"/>
      <c r="L32" s="35"/>
      <c r="M32" s="35"/>
      <c r="N32" s="34"/>
    </row>
    <row r="33" spans="1:14" ht="90">
      <c r="A33" s="30" t="s">
        <v>81</v>
      </c>
      <c r="B33" s="18" t="s">
        <v>16</v>
      </c>
      <c r="C33" s="31" t="s">
        <v>82</v>
      </c>
      <c r="D33" s="36"/>
      <c r="E33" s="36"/>
      <c r="F33" s="36" t="s">
        <v>80</v>
      </c>
      <c r="G33" s="37">
        <v>200</v>
      </c>
      <c r="H33" s="36"/>
      <c r="I33" s="38"/>
      <c r="J33" s="24"/>
      <c r="K33" s="25"/>
      <c r="L33" s="25"/>
      <c r="M33" s="25"/>
      <c r="N33" s="38"/>
    </row>
    <row r="34" spans="1:14" ht="67.5">
      <c r="A34" s="30" t="s">
        <v>83</v>
      </c>
      <c r="B34" s="18" t="s">
        <v>16</v>
      </c>
      <c r="C34" s="26" t="s">
        <v>84</v>
      </c>
      <c r="D34" s="36"/>
      <c r="E34" s="36"/>
      <c r="F34" s="36" t="s">
        <v>85</v>
      </c>
      <c r="G34" s="37">
        <v>4</v>
      </c>
      <c r="H34" s="36"/>
      <c r="I34" s="38"/>
      <c r="J34" s="24"/>
      <c r="K34" s="25"/>
      <c r="L34" s="25"/>
      <c r="M34" s="25"/>
      <c r="N34" s="38"/>
    </row>
    <row r="35" spans="1:14" ht="78.75">
      <c r="A35" s="30" t="s">
        <v>86</v>
      </c>
      <c r="B35" s="18" t="s">
        <v>16</v>
      </c>
      <c r="C35" s="39" t="s">
        <v>87</v>
      </c>
      <c r="D35" s="36"/>
      <c r="E35" s="36"/>
      <c r="F35" s="36" t="s">
        <v>88</v>
      </c>
      <c r="G35" s="37">
        <v>960</v>
      </c>
      <c r="H35" s="36"/>
      <c r="I35" s="38"/>
      <c r="J35" s="24"/>
      <c r="K35" s="25"/>
      <c r="L35" s="25"/>
      <c r="M35" s="25"/>
      <c r="N35" s="38"/>
    </row>
    <row r="36" spans="1:14">
      <c r="A36" s="1"/>
      <c r="B36" s="2"/>
      <c r="C36" s="3"/>
      <c r="D36" s="2"/>
      <c r="E36" s="2"/>
      <c r="F36" s="2"/>
      <c r="G36" s="2"/>
      <c r="H36" s="2"/>
      <c r="I36" s="2"/>
      <c r="J36" s="40" t="s">
        <v>89</v>
      </c>
      <c r="K36" s="41"/>
      <c r="L36" s="41"/>
      <c r="M36" s="41"/>
      <c r="N36" s="2"/>
    </row>
    <row r="37" spans="1:14" ht="67.5" customHeight="1">
      <c r="A37" s="1"/>
      <c r="B37" s="2"/>
      <c r="C37" s="4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40" spans="1:14">
      <c r="A40" s="43"/>
      <c r="B40" s="43"/>
      <c r="C40" s="6" t="s">
        <v>90</v>
      </c>
      <c r="D40" s="44"/>
      <c r="E40" s="44"/>
      <c r="F40" s="44"/>
      <c r="G40" s="44"/>
      <c r="H40" s="44"/>
      <c r="I40" s="45"/>
      <c r="J40" s="44"/>
      <c r="K40" s="44"/>
      <c r="L40" s="45"/>
      <c r="M40" s="44"/>
    </row>
    <row r="41" spans="1:14" ht="13.5" customHeight="1">
      <c r="A41" s="11">
        <v>1</v>
      </c>
      <c r="B41" s="12">
        <v>2</v>
      </c>
      <c r="C41" s="12">
        <v>3</v>
      </c>
      <c r="D41" s="12">
        <v>4</v>
      </c>
      <c r="E41" s="12">
        <v>5</v>
      </c>
      <c r="F41" s="12">
        <v>6</v>
      </c>
      <c r="G41" s="12">
        <v>7</v>
      </c>
      <c r="H41" s="12">
        <v>8</v>
      </c>
      <c r="I41" s="12">
        <v>9</v>
      </c>
      <c r="J41" s="12">
        <v>10</v>
      </c>
      <c r="K41" s="12">
        <v>11</v>
      </c>
      <c r="L41" s="12">
        <v>12</v>
      </c>
      <c r="M41" s="12">
        <v>13</v>
      </c>
      <c r="N41" s="12">
        <v>14</v>
      </c>
    </row>
    <row r="42" spans="1:14" ht="45">
      <c r="A42" s="46" t="s">
        <v>1</v>
      </c>
      <c r="B42" s="47" t="s">
        <v>2</v>
      </c>
      <c r="C42" s="47" t="s">
        <v>91</v>
      </c>
      <c r="D42" s="47" t="s">
        <v>4</v>
      </c>
      <c r="E42" s="47" t="s">
        <v>5</v>
      </c>
      <c r="F42" s="48" t="s">
        <v>92</v>
      </c>
      <c r="G42" s="49" t="s">
        <v>7</v>
      </c>
      <c r="H42" s="47" t="s">
        <v>8</v>
      </c>
      <c r="I42" s="47" t="s">
        <v>9</v>
      </c>
      <c r="J42" s="50" t="s">
        <v>10</v>
      </c>
      <c r="K42" s="47" t="s">
        <v>11</v>
      </c>
      <c r="L42" s="47" t="s">
        <v>12</v>
      </c>
      <c r="M42" s="50" t="s">
        <v>13</v>
      </c>
      <c r="N42" s="51" t="s">
        <v>14</v>
      </c>
    </row>
    <row r="43" spans="1:14" ht="22.5">
      <c r="A43" s="52" t="s">
        <v>15</v>
      </c>
      <c r="B43" s="53" t="s">
        <v>16</v>
      </c>
      <c r="C43" s="20" t="s">
        <v>93</v>
      </c>
      <c r="D43" s="54"/>
      <c r="E43" s="21"/>
      <c r="F43" s="55" t="s">
        <v>85</v>
      </c>
      <c r="G43" s="55">
        <v>2200</v>
      </c>
      <c r="H43" s="55"/>
      <c r="I43" s="55"/>
      <c r="J43" s="24"/>
      <c r="K43" s="25"/>
      <c r="L43" s="25"/>
      <c r="M43" s="25"/>
      <c r="N43" s="54"/>
    </row>
    <row r="44" spans="1:14" ht="20.100000000000001" customHeight="1">
      <c r="A44" s="52" t="s">
        <v>19</v>
      </c>
      <c r="B44" s="53" t="s">
        <v>16</v>
      </c>
      <c r="C44" s="20" t="s">
        <v>94</v>
      </c>
      <c r="D44" s="54"/>
      <c r="E44" s="21"/>
      <c r="F44" s="55" t="s">
        <v>80</v>
      </c>
      <c r="G44" s="55">
        <v>2200</v>
      </c>
      <c r="H44" s="55"/>
      <c r="I44" s="55"/>
      <c r="J44" s="24"/>
      <c r="K44" s="25"/>
      <c r="L44" s="25"/>
      <c r="M44" s="25"/>
      <c r="N44" s="54"/>
    </row>
    <row r="45" spans="1:14" ht="147.75" customHeight="1">
      <c r="A45" s="52" t="s">
        <v>21</v>
      </c>
      <c r="B45" s="53" t="s">
        <v>16</v>
      </c>
      <c r="C45" s="56" t="s">
        <v>95</v>
      </c>
      <c r="D45" s="54"/>
      <c r="E45" s="21"/>
      <c r="F45" s="55" t="s">
        <v>96</v>
      </c>
      <c r="G45" s="55">
        <v>30</v>
      </c>
      <c r="H45" s="55"/>
      <c r="I45" s="55"/>
      <c r="J45" s="24"/>
      <c r="K45" s="25"/>
      <c r="L45" s="25"/>
      <c r="M45" s="25"/>
      <c r="N45" s="54"/>
    </row>
    <row r="46" spans="1:14" ht="147" customHeight="1">
      <c r="A46" s="52" t="s">
        <v>24</v>
      </c>
      <c r="B46" s="53" t="s">
        <v>16</v>
      </c>
      <c r="C46" s="57" t="s">
        <v>97</v>
      </c>
      <c r="D46" s="54"/>
      <c r="E46" s="21"/>
      <c r="F46" s="55" t="s">
        <v>96</v>
      </c>
      <c r="G46" s="55">
        <v>30</v>
      </c>
      <c r="H46" s="55"/>
      <c r="I46" s="55"/>
      <c r="J46" s="24"/>
      <c r="K46" s="25"/>
      <c r="L46" s="25"/>
      <c r="M46" s="25"/>
      <c r="N46" s="54"/>
    </row>
    <row r="47" spans="1:14">
      <c r="A47" s="58"/>
      <c r="B47" s="42"/>
      <c r="C47" s="42"/>
      <c r="D47" s="59"/>
      <c r="F47" s="59"/>
      <c r="G47" s="59"/>
      <c r="H47" s="59"/>
      <c r="I47" s="59"/>
      <c r="J47" s="60" t="s">
        <v>89</v>
      </c>
      <c r="K47" s="61"/>
      <c r="L47" s="61"/>
      <c r="M47" s="61"/>
    </row>
    <row r="50" spans="1:14" ht="16.350000000000001" customHeight="1"/>
    <row r="51" spans="1:14" ht="17.100000000000001" customHeight="1">
      <c r="C51" t="s">
        <v>98</v>
      </c>
    </row>
    <row r="52" spans="1:14" ht="12.6" customHeight="1"/>
    <row r="53" spans="1:14" hidden="1">
      <c r="C53" s="6" t="s">
        <v>99</v>
      </c>
    </row>
    <row r="54" spans="1:14" hidden="1">
      <c r="A54" s="11">
        <v>1</v>
      </c>
      <c r="B54" s="12">
        <v>2</v>
      </c>
      <c r="C54" s="12">
        <v>3</v>
      </c>
      <c r="D54" s="12">
        <v>4</v>
      </c>
      <c r="E54" s="12">
        <v>5</v>
      </c>
      <c r="F54" s="12">
        <v>6</v>
      </c>
      <c r="G54" s="12">
        <v>7</v>
      </c>
      <c r="H54" s="12">
        <v>8</v>
      </c>
      <c r="I54" s="12">
        <v>9</v>
      </c>
      <c r="J54" s="12">
        <v>10</v>
      </c>
      <c r="K54" s="12">
        <v>11</v>
      </c>
      <c r="L54" s="12">
        <v>12</v>
      </c>
      <c r="M54" s="12">
        <v>13</v>
      </c>
      <c r="N54" s="12">
        <v>14</v>
      </c>
    </row>
    <row r="55" spans="1:14" ht="51" hidden="1">
      <c r="A55" s="46" t="s">
        <v>1</v>
      </c>
      <c r="B55" s="48" t="s">
        <v>2</v>
      </c>
      <c r="C55" s="47" t="s">
        <v>91</v>
      </c>
      <c r="D55" s="48" t="s">
        <v>4</v>
      </c>
      <c r="E55" s="48" t="s">
        <v>5</v>
      </c>
      <c r="F55" s="48" t="s">
        <v>92</v>
      </c>
      <c r="G55" s="62" t="s">
        <v>7</v>
      </c>
      <c r="H55" s="63" t="s">
        <v>8</v>
      </c>
      <c r="I55" s="63" t="s">
        <v>9</v>
      </c>
      <c r="J55" s="64" t="s">
        <v>10</v>
      </c>
      <c r="K55" s="63" t="s">
        <v>11</v>
      </c>
      <c r="L55" s="63" t="s">
        <v>12</v>
      </c>
      <c r="M55" s="64" t="s">
        <v>13</v>
      </c>
      <c r="N55" s="65" t="s">
        <v>14</v>
      </c>
    </row>
    <row r="56" spans="1:14" ht="50.25" hidden="1" customHeight="1"/>
    <row r="57" spans="1:14" ht="42.75" hidden="1" customHeight="1"/>
    <row r="58" spans="1:14" hidden="1">
      <c r="J58" s="66" t="s">
        <v>89</v>
      </c>
      <c r="K58" s="67">
        <f>K52+K51</f>
        <v>0</v>
      </c>
      <c r="L58" s="67">
        <f>L52+L51</f>
        <v>0</v>
      </c>
      <c r="M58" s="67">
        <f>M52+M51</f>
        <v>0</v>
      </c>
    </row>
    <row r="59" spans="1:14" ht="16.350000000000001" customHeight="1"/>
    <row r="60" spans="1:14" ht="66.75" customHeight="1"/>
    <row r="69" spans="10:18" ht="160.5" customHeight="1">
      <c r="R69" s="68"/>
    </row>
    <row r="71" spans="10:18">
      <c r="J71" s="69" t="s">
        <v>100</v>
      </c>
      <c r="K71" s="70">
        <f>K36</f>
        <v>0</v>
      </c>
      <c r="L71" s="70">
        <f>L36</f>
        <v>0</v>
      </c>
      <c r="M71" s="70">
        <f>M36</f>
        <v>0</v>
      </c>
    </row>
    <row r="72" spans="10:18">
      <c r="J72" s="69" t="s">
        <v>101</v>
      </c>
      <c r="K72" s="70">
        <f>K47</f>
        <v>0</v>
      </c>
      <c r="L72" s="70">
        <f>L47</f>
        <v>0</v>
      </c>
      <c r="M72" s="70">
        <f>M47</f>
        <v>0</v>
      </c>
    </row>
    <row r="73" spans="10:18">
      <c r="J73" s="71" t="s">
        <v>89</v>
      </c>
      <c r="K73" s="72">
        <f>SUM(K71:K72)</f>
        <v>0</v>
      </c>
      <c r="L73" s="72">
        <f>SUM(L71:L72)</f>
        <v>0</v>
      </c>
      <c r="M73" s="72">
        <f>SUM(M71:M72)</f>
        <v>0</v>
      </c>
    </row>
    <row r="74" spans="10:18">
      <c r="K74" s="73">
        <f>K73/4.2693</f>
        <v>0</v>
      </c>
    </row>
    <row r="190" spans="3:3">
      <c r="C190" s="2"/>
    </row>
    <row r="191" spans="3:3">
      <c r="C191" s="2"/>
    </row>
    <row r="192" spans="3:3">
      <c r="C192" s="2"/>
    </row>
    <row r="193" spans="3:3">
      <c r="C193" s="2"/>
    </row>
  </sheetData>
  <pageMargins left="0.70833333333333304" right="0.70833333333333304" top="0.74791666666666701" bottom="0.74791666666666701" header="0.51180555555555496" footer="0.51180555555555496"/>
  <pageSetup paperSize="9" scale="91" firstPageNumber="0" orientation="landscape" horizontalDpi="300" verticalDpi="300" r:id="rId1"/>
  <rowBreaks count="2" manualBreakCount="2">
    <brk id="36" max="16383" man="1"/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m.paciej</dc:creator>
  <dc:description/>
  <cp:lastModifiedBy>a.habieda</cp:lastModifiedBy>
  <cp:revision>12</cp:revision>
  <cp:lastPrinted>2021-02-19T13:06:07Z</cp:lastPrinted>
  <dcterms:created xsi:type="dcterms:W3CDTF">2018-05-17T08:39:13Z</dcterms:created>
  <dcterms:modified xsi:type="dcterms:W3CDTF">2021-03-02T13:56:35Z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