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480" windowHeight="11640" tabRatio="882" activeTab="3"/>
  </bookViews>
  <sheets>
    <sheet name="Zadanie nr 1 - Świdwin" sheetId="1" r:id="rId1"/>
    <sheet name="Zadanie nr 2 - Mrzeżyno" sheetId="2" r:id="rId2"/>
    <sheet name="Zadanie nr 3 - Trzebiatów" sheetId="3" r:id="rId3"/>
    <sheet name="Zadanie nr 4 - Mirosławiec" sheetId="4" r:id="rId4"/>
  </sheets>
  <externalReferences>
    <externalReference r:id="rId7"/>
  </externalReferences>
  <definedNames>
    <definedName name="_xlnm.Print_Area" localSheetId="0">'Zadanie nr 1 - Świdwin'!$A$1:$G$34</definedName>
  </definedNames>
  <calcPr fullCalcOnLoad="1"/>
</workbook>
</file>

<file path=xl/sharedStrings.xml><?xml version="1.0" encoding="utf-8"?>
<sst xmlns="http://schemas.openxmlformats.org/spreadsheetml/2006/main" count="281" uniqueCount="136">
  <si>
    <t>Lp.</t>
  </si>
  <si>
    <t>Lp</t>
  </si>
  <si>
    <t>Rodzaj powierzchni</t>
  </si>
  <si>
    <t>Place, chodniki, drogi</t>
  </si>
  <si>
    <t>Ogółem powierzchni          (m2)</t>
  </si>
  <si>
    <t>Żywopłoty</t>
  </si>
  <si>
    <t xml:space="preserve">Rynny </t>
  </si>
  <si>
    <t>Należny podatek</t>
  </si>
  <si>
    <t>Tereny zielone</t>
  </si>
  <si>
    <t>Rabaty kwiatowe</t>
  </si>
  <si>
    <t>Obwód dachu</t>
  </si>
  <si>
    <t>OGÓŁEM WARTOŚĆ BRUTTO</t>
  </si>
  <si>
    <t>Pasy przeciwpożarowe</t>
  </si>
  <si>
    <t>Ogółem        
   (mb)</t>
  </si>
  <si>
    <t>Ogółem      
     (mb)</t>
  </si>
  <si>
    <r>
      <t>TABELA NR 6:</t>
    </r>
    <r>
      <rPr>
        <sz val="10"/>
        <rFont val="Arial"/>
        <family val="2"/>
      </rPr>
      <t xml:space="preserve"> CZYSZCZNIE RYNIEN </t>
    </r>
  </si>
  <si>
    <t>OGÓŁEM  WARTOŚĆ BRUTTO</t>
  </si>
  <si>
    <t>Cena netto za jednokrotną czynność zmineralizowania  1 m2 pasa</t>
  </si>
  <si>
    <t xml:space="preserve">Ogółem wartość netto             
  8 krotnego wyk. czynnosci          </t>
  </si>
  <si>
    <t xml:space="preserve">Ogółem wartość brutto                         8 krotnego wyk. czynnosci            </t>
  </si>
  <si>
    <t xml:space="preserve">Dachy </t>
  </si>
  <si>
    <r>
      <t>TABELA NR 5:</t>
    </r>
    <r>
      <rPr>
        <sz val="12"/>
        <color indexed="10"/>
        <rFont val="Arial"/>
        <family val="2"/>
      </rPr>
      <t xml:space="preserve"> MINERALIZACJA PASÓW PPOŻ.</t>
    </r>
  </si>
  <si>
    <t>Razem  tereny  utwardzone</t>
  </si>
  <si>
    <t>Razem</t>
  </si>
  <si>
    <r>
      <t>Ogółem powierzchni         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</si>
  <si>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Ogółem powierzchni         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</si>
  <si>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Place, chodniki, drogi sprzątane                          1 raz  w  tygodniu</t>
  </si>
  <si>
    <r>
      <t>TABELA NR 3:</t>
    </r>
    <r>
      <rPr>
        <sz val="10"/>
        <rFont val="Arial"/>
        <family val="2"/>
      </rPr>
      <t xml:space="preserve"> PIELĘGNACJA RABAT KWIATOWYCH </t>
    </r>
  </si>
  <si>
    <r>
      <t>TABELA NR 1:</t>
    </r>
    <r>
      <rPr>
        <sz val="10"/>
        <rFont val="Arial"/>
        <family val="2"/>
      </rPr>
      <t xml:space="preserve"> TERENY UTWARDZONE</t>
    </r>
  </si>
  <si>
    <r>
      <t>TABELA NR 2:</t>
    </r>
    <r>
      <rPr>
        <sz val="10"/>
        <rFont val="Arial"/>
        <family val="2"/>
      </rPr>
      <t xml:space="preserve"> TERENY ZIELONE</t>
    </r>
  </si>
  <si>
    <r>
      <t>TABELA NR 4:</t>
    </r>
    <r>
      <rPr>
        <sz val="10"/>
        <rFont val="Arial"/>
        <family val="2"/>
      </rPr>
      <t xml:space="preserve"> PIELĘGNACJA  ŻYWOPŁOTÓW</t>
    </r>
  </si>
  <si>
    <r>
      <t>TABELA NR 5:</t>
    </r>
    <r>
      <rPr>
        <sz val="10"/>
        <rFont val="Arial"/>
        <family val="2"/>
      </rPr>
      <t xml:space="preserve"> ODŚNIEŻANIE DACHÓW </t>
    </r>
  </si>
  <si>
    <r>
      <t>TABELA NR 7:</t>
    </r>
    <r>
      <rPr>
        <sz val="10"/>
        <rFont val="Arial"/>
        <family val="2"/>
      </rPr>
      <t xml:space="preserve"> USUWANIE SOPLI LODOWYCH Z RYNIEN</t>
    </r>
  </si>
  <si>
    <r>
      <t>TABELA NR 4:</t>
    </r>
    <r>
      <rPr>
        <sz val="10"/>
        <rFont val="Arial"/>
        <family val="2"/>
      </rPr>
      <t xml:space="preserve"> PRZYCINANIE ŻYWOPŁOTÓW</t>
    </r>
  </si>
  <si>
    <r>
      <t>TABELA NR 6:</t>
    </r>
    <r>
      <rPr>
        <sz val="10"/>
        <rFont val="Arial"/>
        <family val="2"/>
      </rPr>
      <t xml:space="preserve"> CZYSZCZENIE RYNIEN </t>
    </r>
  </si>
  <si>
    <t>Dachy</t>
  </si>
  <si>
    <r>
      <t xml:space="preserve">Ogółem  wartość </t>
    </r>
    <r>
      <rPr>
        <b/>
        <sz val="10"/>
        <rFont val="Arial"/>
        <family val="2"/>
      </rPr>
      <t xml:space="preserve"> brutto</t>
    </r>
    <r>
      <rPr>
        <sz val="10"/>
        <rFont val="Arial"/>
        <family val="2"/>
      </rPr>
      <t xml:space="preserve"> za 36 miesiący (w zł)</t>
    </r>
  </si>
  <si>
    <r>
      <t xml:space="preserve">Ogółem wartość </t>
    </r>
    <r>
      <rPr>
        <b/>
        <sz val="10"/>
        <rFont val="Arial"/>
        <family val="2"/>
      </rPr>
      <t xml:space="preserve"> brutto     </t>
    </r>
    <r>
      <rPr>
        <sz val="10"/>
        <rFont val="Arial"/>
        <family val="2"/>
      </rPr>
      <t xml:space="preserve">      
 za 18 koszeń- po 6 koszeń w każdym roku                 ( w zł)</t>
    </r>
  </si>
  <si>
    <r>
      <t xml:space="preserve">Watrość 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 jednokrotnego  odśnieżenia                       w  zł</t>
    </r>
  </si>
  <si>
    <r>
      <t>Ogółem wartość</t>
    </r>
    <r>
      <rPr>
        <b/>
        <sz val="10"/>
        <rFont val="Arial"/>
        <family val="2"/>
      </rPr>
      <t xml:space="preserve"> brutto</t>
    </r>
    <r>
      <rPr>
        <sz val="10"/>
        <rFont val="Arial"/>
        <family val="2"/>
      </rPr>
      <t xml:space="preserve">  za   9 pielęgnacji - po 3 pielęgnacje  w każdym roku  (w zł)       </t>
    </r>
  </si>
  <si>
    <r>
      <t xml:space="preserve">Ogółem wartość </t>
    </r>
    <r>
      <rPr>
        <b/>
        <sz val="10"/>
        <rFont val="Arial"/>
        <family val="2"/>
      </rPr>
      <t>brutt</t>
    </r>
    <r>
      <rPr>
        <sz val="10"/>
        <rFont val="Arial"/>
        <family val="2"/>
      </rPr>
      <t>o -            6 krotnego odśnieżenia dachu  po 2 razy w każdym w roku ( w zł)</t>
    </r>
  </si>
  <si>
    <r>
      <t xml:space="preserve">Watrość 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 jednokrotnego  czyszczenia  rynien                      w  zł</t>
    </r>
  </si>
  <si>
    <r>
      <t xml:space="preserve">Watrość  </t>
    </r>
    <r>
      <rPr>
        <b/>
        <sz val="10"/>
        <rFont val="Arial"/>
        <family val="2"/>
      </rPr>
      <t>brutt</t>
    </r>
    <r>
      <rPr>
        <sz val="10"/>
        <rFont val="Arial"/>
        <family val="2"/>
      </rPr>
      <t>o  jednokrotnego usunięcia sopli z  rynien                      w  zł</t>
    </r>
  </si>
  <si>
    <r>
      <t xml:space="preserve">Ogółem wartość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           6  krotnego usuwania sopli - po 2 czynności w każdym roku (w zł)         </t>
    </r>
  </si>
  <si>
    <r>
      <t>Ogółem wartość</t>
    </r>
    <r>
      <rPr>
        <b/>
        <sz val="10"/>
        <rFont val="Arial"/>
        <family val="2"/>
      </rPr>
      <t xml:space="preserve"> brutto  </t>
    </r>
    <r>
      <rPr>
        <sz val="10"/>
        <rFont val="Arial"/>
        <family val="2"/>
      </rPr>
      <t xml:space="preserve">           
za 18 pielęgnacji  - po 6 pielęgnacji  w każdym roku  (w zł)   </t>
    </r>
  </si>
  <si>
    <r>
      <t xml:space="preserve">Ogółem wartość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      za  3 czynności czyszczenia - po 1 czyszczeniu w każdym roku (w zł)</t>
    </r>
  </si>
  <si>
    <t>Zadanie nr 1 - Świdwin</t>
  </si>
  <si>
    <t>Załącznik nr 7 do SIWZ</t>
  </si>
  <si>
    <r>
      <t xml:space="preserve">Miesięczna wartość jednostkowa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        (zł/m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/m-c)</t>
    </r>
  </si>
  <si>
    <t>Ogółem      
 (mb)</t>
  </si>
  <si>
    <t>Stawka VAT       (w %)</t>
  </si>
  <si>
    <r>
      <t xml:space="preserve">Watrość </t>
    </r>
    <r>
      <rPr>
        <b/>
        <sz val="10"/>
        <rFont val="Arial"/>
        <family val="2"/>
      </rPr>
      <t xml:space="preserve"> brutto </t>
    </r>
    <r>
      <rPr>
        <sz val="10"/>
        <rFont val="Arial"/>
        <family val="2"/>
      </rPr>
      <t>jednokrotnego koszenia terenów  zielonych                            (w zł)                 [kolumna 3 x 4]</t>
    </r>
  </si>
  <si>
    <r>
      <t xml:space="preserve">Watrość 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 jednokrotnej  pielęgnacji rabat kwiatowych                            (w  zł)              [kolumna 3 x 4]</t>
    </r>
  </si>
  <si>
    <r>
      <t xml:space="preserve">Watrość 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 jednokrotnej  pielęgnacji                        (w  zł)                   [kolumna 3 x 4]</t>
    </r>
  </si>
  <si>
    <r>
      <t xml:space="preserve">Watrość 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 jednokrotnego  odśnieżenia                       (w  zł)                [kolumna 3 x 4]</t>
    </r>
  </si>
  <si>
    <r>
      <t xml:space="preserve">Watrość 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 jednokrotnego  czyszczenia  rynien                      (w zł)                   [kolumna 3 x 4]</t>
    </r>
  </si>
  <si>
    <t>Uwaga! Dokument należy podpisać przy użyciu kwalifikowanego podpisu elektronicznego</t>
  </si>
  <si>
    <t xml:space="preserve">Zadanie nr 2 - Mrzeżyno </t>
  </si>
  <si>
    <r>
      <t xml:space="preserve">Miesięczna watrość 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        zł/m-c           [kolumna 5 x 36]</t>
    </r>
  </si>
  <si>
    <t>Stawka VAT          (w %)</t>
  </si>
  <si>
    <t>Stawka VAT    (w %)</t>
  </si>
  <si>
    <t>Stawka VAT         (w %)</t>
  </si>
  <si>
    <r>
      <t xml:space="preserve">Watrość </t>
    </r>
    <r>
      <rPr>
        <b/>
        <sz val="10"/>
        <rFont val="Arial"/>
        <family val="2"/>
      </rPr>
      <t xml:space="preserve"> brutto </t>
    </r>
    <r>
      <rPr>
        <sz val="10"/>
        <rFont val="Arial"/>
        <family val="2"/>
      </rPr>
      <t>jednokrotnego koszenia terenów  zielonych                            (w  zł)              [kolumna 5 x 36]</t>
    </r>
  </si>
  <si>
    <r>
      <t xml:space="preserve">Watrość </t>
    </r>
    <r>
      <rPr>
        <b/>
        <sz val="10"/>
        <rFont val="Arial"/>
        <family val="2"/>
      </rPr>
      <t xml:space="preserve"> brutto</t>
    </r>
    <r>
      <rPr>
        <sz val="10"/>
        <rFont val="Arial"/>
        <family val="2"/>
      </rPr>
      <t xml:space="preserve">  jednokrotnej  pielęgnacji                        w  zł            [kolumna 5 x 36]</t>
    </r>
  </si>
  <si>
    <r>
      <t xml:space="preserve">Watrość 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 jednokrotnej  pielęgnacji rabat kwiatowych                            (w  zł)         [kolumna 5 x 36]</t>
    </r>
  </si>
  <si>
    <r>
      <t>Ogółem wartość</t>
    </r>
    <r>
      <rPr>
        <b/>
        <sz val="10"/>
        <rFont val="Arial"/>
        <family val="2"/>
      </rPr>
      <t xml:space="preserve"> brutto</t>
    </r>
    <r>
      <rPr>
        <sz val="10"/>
        <rFont val="Arial"/>
        <family val="2"/>
      </rPr>
      <t xml:space="preserve">  za   9 pielęgnacji - po 3 pielęgnacje    w każdym roku                          (w zł)                                  [kolumna 5 x 9]</t>
    </r>
  </si>
  <si>
    <r>
      <t xml:space="preserve">Miesięczna wartość jednostkowa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                  (zł/m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/m-c)                 [kolumna 3 x 4]</t>
    </r>
  </si>
  <si>
    <r>
      <t xml:space="preserve">Ogółem wartość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     za   3 czynności czyszczenia - po 1 czyszczeniu w każdym roku   (w zł)                          [kolumna 5 x 3]</t>
    </r>
  </si>
  <si>
    <r>
      <t xml:space="preserve">Watrość  </t>
    </r>
    <r>
      <rPr>
        <b/>
        <sz val="10"/>
        <rFont val="Arial"/>
        <family val="2"/>
      </rPr>
      <t>brutt</t>
    </r>
    <r>
      <rPr>
        <sz val="10"/>
        <rFont val="Arial"/>
        <family val="2"/>
      </rPr>
      <t>o  jednokrotnego usunięcia sopli         z  rynien                      (w zł)                          [kolumna 3 x 4]</t>
    </r>
  </si>
  <si>
    <t>Zadanie nr 3 - Trzebiatów</t>
  </si>
  <si>
    <r>
      <t xml:space="preserve">Miesięczna watrość 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                               (zł/m-c)                                                    [kolumna 3 x 4]</t>
    </r>
  </si>
  <si>
    <r>
      <t xml:space="preserve">Ogółem  wartość </t>
    </r>
    <r>
      <rPr>
        <b/>
        <sz val="10"/>
        <rFont val="Arial"/>
        <family val="2"/>
      </rPr>
      <t xml:space="preserve"> brutto</t>
    </r>
    <r>
      <rPr>
        <sz val="10"/>
        <rFont val="Arial"/>
        <family val="2"/>
      </rPr>
      <t xml:space="preserve"> za 36 miesięcy                                             (w zł)                                              [kolumna 5 x 36]</t>
    </r>
  </si>
  <si>
    <r>
      <t xml:space="preserve">Ogółem wartość </t>
    </r>
    <r>
      <rPr>
        <b/>
        <sz val="10"/>
        <rFont val="Arial"/>
        <family val="2"/>
      </rPr>
      <t xml:space="preserve"> brutto     </t>
    </r>
    <r>
      <rPr>
        <sz val="10"/>
        <rFont val="Arial"/>
        <family val="2"/>
      </rPr>
      <t xml:space="preserve">            
 za 18 koszeń- po 6 koszeń     w każdym roku                                        (w zł)                                                       [kolumna 5 x 18]</t>
    </r>
  </si>
  <si>
    <r>
      <t>Ogółem wartość</t>
    </r>
    <r>
      <rPr>
        <b/>
        <sz val="10"/>
        <rFont val="Arial"/>
        <family val="2"/>
      </rPr>
      <t xml:space="preserve"> brutto  </t>
    </r>
    <r>
      <rPr>
        <sz val="10"/>
        <rFont val="Arial"/>
        <family val="2"/>
      </rPr>
      <t xml:space="preserve">           
za 18 pielęgnacji  - po 6 pielęgnacji  w każdym roku                 (w zł)                                     [kolumna 5 x 18]</t>
    </r>
  </si>
  <si>
    <r>
      <t xml:space="preserve">Ogółem wartość </t>
    </r>
    <r>
      <rPr>
        <b/>
        <sz val="10"/>
        <rFont val="Arial"/>
        <family val="2"/>
      </rPr>
      <t>brutt</t>
    </r>
    <r>
      <rPr>
        <sz val="10"/>
        <rFont val="Arial"/>
        <family val="2"/>
      </rPr>
      <t>o -            6 krotnego odśnieżenia dachu  po 2 razy w każdym w roku                   (w zł)                                                       [kolumna 5 x 6]</t>
    </r>
  </si>
  <si>
    <r>
      <t xml:space="preserve">Ogółem wartość </t>
    </r>
    <r>
      <rPr>
        <b/>
        <sz val="10"/>
        <rFont val="Arial"/>
        <family val="2"/>
      </rPr>
      <t xml:space="preserve">brutto </t>
    </r>
    <r>
      <rPr>
        <sz val="10"/>
        <rFont val="Arial"/>
        <family val="2"/>
      </rPr>
      <t>za    6  krotne usuwanie sopli - po 2 czynności w każdym roku                  (w zł)                                               [kolumna 5 x 6]</t>
    </r>
  </si>
  <si>
    <r>
      <t xml:space="preserve">Miesięczna watrość 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zł/m-c                       [kolumna 3 x kolumna 4]</t>
    </r>
  </si>
  <si>
    <r>
      <t xml:space="preserve">Ogółem  wartość </t>
    </r>
    <r>
      <rPr>
        <b/>
        <sz val="10"/>
        <rFont val="Arial"/>
        <family val="2"/>
      </rPr>
      <t xml:space="preserve"> brutto</t>
    </r>
    <r>
      <rPr>
        <sz val="10"/>
        <rFont val="Arial"/>
        <family val="2"/>
      </rPr>
      <t xml:space="preserve"> za 36 miesiący (w zł)                [kolumna 5 x 36]</t>
    </r>
  </si>
  <si>
    <r>
      <t xml:space="preserve">Wartość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jednokrotnego koszenia                                          (za 1 m</t>
    </r>
    <r>
      <rPr>
        <vertAlign val="superscript"/>
        <sz val="10"/>
        <rFont val="Arial"/>
        <family val="2"/>
      </rPr>
      <t xml:space="preserve">2) </t>
    </r>
  </si>
  <si>
    <r>
      <t>Wartość</t>
    </r>
    <r>
      <rPr>
        <b/>
        <sz val="10"/>
        <rFont val="Arial"/>
        <family val="2"/>
      </rPr>
      <t xml:space="preserve"> brutto</t>
    </r>
    <r>
      <rPr>
        <sz val="10"/>
        <rFont val="Arial"/>
        <family val="2"/>
      </rPr>
      <t xml:space="preserve">  jednokrotnej  pielęgnacji                  1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                (w zł)</t>
    </r>
  </si>
  <si>
    <r>
      <t xml:space="preserve">Wartość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 jednokrotnej  pielęgnacji                  1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            (w zł)</t>
    </r>
  </si>
  <si>
    <r>
      <t>Wartość</t>
    </r>
    <r>
      <rPr>
        <b/>
        <sz val="10"/>
        <rFont val="Arial"/>
        <family val="2"/>
      </rPr>
      <t xml:space="preserve"> brutto</t>
    </r>
    <r>
      <rPr>
        <sz val="10"/>
        <rFont val="Arial"/>
        <family val="2"/>
      </rPr>
      <t xml:space="preserve">  jednokrotnego  odśnieżenia                1 m</t>
    </r>
    <r>
      <rPr>
        <vertAlign val="superscript"/>
        <sz val="10"/>
        <rFont val="Arial"/>
        <family val="2"/>
      </rPr>
      <t xml:space="preserve">2  </t>
    </r>
    <r>
      <rPr>
        <sz val="10"/>
        <rFont val="Arial"/>
        <family val="2"/>
      </rPr>
      <t>dachu (w zł)</t>
    </r>
  </si>
  <si>
    <r>
      <t xml:space="preserve">Wartość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 jednokrotnej  czynności  czyszczenia rynien                     1 mb (w zł)</t>
    </r>
  </si>
  <si>
    <r>
      <t>Wartość</t>
    </r>
    <r>
      <rPr>
        <b/>
        <sz val="10"/>
        <rFont val="Arial"/>
        <family val="2"/>
      </rPr>
      <t xml:space="preserve"> brutto</t>
    </r>
    <r>
      <rPr>
        <sz val="10"/>
        <rFont val="Arial"/>
        <family val="2"/>
      </rPr>
      <t xml:space="preserve"> za jednokrotną czynność usuwania sopli z 1 mb dachu</t>
    </r>
  </si>
  <si>
    <r>
      <t xml:space="preserve">Wartość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jednokrotnego koszenia                                         za 1 m</t>
    </r>
    <r>
      <rPr>
        <vertAlign val="superscript"/>
        <sz val="10"/>
        <rFont val="Arial"/>
        <family val="2"/>
      </rPr>
      <t xml:space="preserve">2                                                [kolumna 3 x 4]       </t>
    </r>
  </si>
  <si>
    <r>
      <t>Wartość</t>
    </r>
    <r>
      <rPr>
        <b/>
        <sz val="10"/>
        <rFont val="Arial"/>
        <family val="2"/>
      </rPr>
      <t xml:space="preserve"> brutto</t>
    </r>
    <r>
      <rPr>
        <sz val="10"/>
        <rFont val="Arial"/>
        <family val="2"/>
      </rPr>
      <t xml:space="preserve">  jednokrotnej  pielęgnacji               za  1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w zł               [kolumna 3 x 4]</t>
    </r>
  </si>
  <si>
    <r>
      <t xml:space="preserve">Wartość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 jednokrotnej  pielęgnacji        za  1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w zł</t>
    </r>
  </si>
  <si>
    <r>
      <t>Wartość</t>
    </r>
    <r>
      <rPr>
        <b/>
        <sz val="10"/>
        <rFont val="Arial"/>
        <family val="2"/>
      </rPr>
      <t xml:space="preserve"> brutto</t>
    </r>
    <r>
      <rPr>
        <sz val="10"/>
        <rFont val="Arial"/>
        <family val="2"/>
      </rPr>
      <t xml:space="preserve">  jednokrotnego  odśnieżenia         za  1 m</t>
    </r>
    <r>
      <rPr>
        <vertAlign val="superscript"/>
        <sz val="10"/>
        <rFont val="Arial"/>
        <family val="2"/>
      </rPr>
      <t xml:space="preserve">2  </t>
    </r>
    <r>
      <rPr>
        <sz val="10"/>
        <rFont val="Arial"/>
        <family val="2"/>
      </rPr>
      <t>dachu  w zł</t>
    </r>
  </si>
  <si>
    <r>
      <t xml:space="preserve">Wartość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 jednokrotnej  czynności  czyszczenia   rynien                   za  1 mb w zł</t>
    </r>
  </si>
  <si>
    <r>
      <t xml:space="preserve">Wartość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za jednokrotną czynność usuwania sopli za 1 mb dachu</t>
    </r>
  </si>
  <si>
    <r>
      <t xml:space="preserve">Wartość </t>
    </r>
    <r>
      <rPr>
        <b/>
        <sz val="10"/>
        <rFont val="Arial"/>
        <family val="2"/>
      </rPr>
      <t xml:space="preserve"> brutto</t>
    </r>
    <r>
      <rPr>
        <sz val="10"/>
        <rFont val="Arial"/>
        <family val="2"/>
      </rPr>
      <t xml:space="preserve">  koszenia  za  1 m</t>
    </r>
    <r>
      <rPr>
        <vertAlign val="superscript"/>
        <sz val="10"/>
        <rFont val="Arial"/>
        <family val="2"/>
      </rPr>
      <t xml:space="preserve">2 </t>
    </r>
  </si>
  <si>
    <r>
      <t>Wartość</t>
    </r>
    <r>
      <rPr>
        <b/>
        <sz val="10"/>
        <rFont val="Arial"/>
        <family val="2"/>
      </rPr>
      <t xml:space="preserve"> brutto</t>
    </r>
    <r>
      <rPr>
        <sz val="10"/>
        <rFont val="Arial"/>
        <family val="2"/>
      </rPr>
      <t xml:space="preserve">  jednokrotnej  pielęgnacji         za 1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w zł</t>
    </r>
  </si>
  <si>
    <r>
      <t xml:space="preserve">Wartość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 jednokrotnej  pielęgnacji      za    1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w zł</t>
    </r>
  </si>
  <si>
    <r>
      <t>Wartość</t>
    </r>
    <r>
      <rPr>
        <b/>
        <sz val="10"/>
        <rFont val="Arial"/>
        <family val="2"/>
      </rPr>
      <t xml:space="preserve"> brutto</t>
    </r>
    <r>
      <rPr>
        <sz val="10"/>
        <rFont val="Arial"/>
        <family val="2"/>
      </rPr>
      <t xml:space="preserve">  jednokrotnego  odśnieżenia       za    1 m</t>
    </r>
    <r>
      <rPr>
        <vertAlign val="superscript"/>
        <sz val="10"/>
        <rFont val="Arial"/>
        <family val="2"/>
      </rPr>
      <t xml:space="preserve">2  </t>
    </r>
    <r>
      <rPr>
        <sz val="10"/>
        <rFont val="Arial"/>
        <family val="2"/>
      </rPr>
      <t>dachu  w zł</t>
    </r>
  </si>
  <si>
    <r>
      <t xml:space="preserve">Wartość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 jednokrotnej  czynności  czyszczenia   rynien                 za    1 mb w zł</t>
    </r>
  </si>
  <si>
    <r>
      <t>Wartość</t>
    </r>
    <r>
      <rPr>
        <b/>
        <sz val="10"/>
        <rFont val="Arial"/>
        <family val="2"/>
      </rPr>
      <t xml:space="preserve"> brutto</t>
    </r>
    <r>
      <rPr>
        <sz val="10"/>
        <rFont val="Arial"/>
        <family val="2"/>
      </rPr>
      <t xml:space="preserve"> za jednokrotną czynność usuwania sopli za 1 mb dachu</t>
    </r>
  </si>
  <si>
    <r>
      <t xml:space="preserve">Wartość </t>
    </r>
    <r>
      <rPr>
        <b/>
        <sz val="10"/>
        <rFont val="Arial"/>
        <family val="2"/>
      </rPr>
      <t xml:space="preserve"> brutto</t>
    </r>
    <r>
      <rPr>
        <sz val="10"/>
        <rFont val="Arial"/>
        <family val="2"/>
      </rPr>
      <t xml:space="preserve">   jednokrotnego koszenia   powierzchni                     [kolumna 3 x kolumna 4]</t>
    </r>
  </si>
  <si>
    <t xml:space="preserve">Ilośc koszeń w ciągu trwania umowy                      </t>
  </si>
  <si>
    <r>
      <t>Ogółem wartość  usług</t>
    </r>
    <r>
      <rPr>
        <b/>
        <sz val="10"/>
        <rFont val="Arial"/>
        <family val="2"/>
      </rPr>
      <t xml:space="preserve"> brutto</t>
    </r>
    <r>
      <rPr>
        <sz val="10"/>
        <rFont val="Arial"/>
        <family val="2"/>
      </rPr>
      <t xml:space="preserve"> zł                         [kolumna 5 x kolumna 6]  
</t>
    </r>
  </si>
  <si>
    <t>Stawka VAT                     (w %)</t>
  </si>
  <si>
    <r>
      <t>Ogółem wartość</t>
    </r>
    <r>
      <rPr>
        <b/>
        <sz val="10"/>
        <rFont val="Arial"/>
        <family val="2"/>
      </rPr>
      <t xml:space="preserve"> brutto  </t>
    </r>
    <r>
      <rPr>
        <sz val="10"/>
        <rFont val="Arial"/>
        <family val="2"/>
      </rPr>
      <t xml:space="preserve">           
za 18 pielęgnacji  - po 6 pielęgnacji  w każdym roku  (w zł)                 [kolumna 5 x 18]</t>
    </r>
  </si>
  <si>
    <r>
      <t xml:space="preserve">Watrość 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 jednokrotnej  pielęgnacji rabat kwiatowych                            w  zł                       [kolumna 3 x kolumna 4]</t>
    </r>
  </si>
  <si>
    <t xml:space="preserve">Stawka VAT                       (w %)         </t>
  </si>
  <si>
    <t>Stawka VAT                    (w %)</t>
  </si>
  <si>
    <t>Stawka VAT                        (w %)</t>
  </si>
  <si>
    <r>
      <t>Ogółem wartość</t>
    </r>
    <r>
      <rPr>
        <b/>
        <sz val="10"/>
        <rFont val="Arial"/>
        <family val="2"/>
      </rPr>
      <t xml:space="preserve"> brutto</t>
    </r>
    <r>
      <rPr>
        <sz val="10"/>
        <rFont val="Arial"/>
        <family val="2"/>
      </rPr>
      <t xml:space="preserve">  za   9 pielęgnacji - po 3 pielęgnacje  w każdym roku  (w zł)             [kolumna 5 x 9] </t>
    </r>
  </si>
  <si>
    <r>
      <t xml:space="preserve">Ogółem wartość </t>
    </r>
    <r>
      <rPr>
        <b/>
        <sz val="10"/>
        <rFont val="Arial"/>
        <family val="2"/>
      </rPr>
      <t>brutt</t>
    </r>
    <r>
      <rPr>
        <sz val="10"/>
        <rFont val="Arial"/>
        <family val="2"/>
      </rPr>
      <t>o -            6 krotnego odśnieżenia dachu  po 2 razy w każdym w roku ( w zł)                          [kolumna 5 x 6]</t>
    </r>
  </si>
  <si>
    <r>
      <t xml:space="preserve">Watrość  </t>
    </r>
    <r>
      <rPr>
        <b/>
        <sz val="10"/>
        <rFont val="Arial"/>
        <family val="2"/>
      </rPr>
      <t xml:space="preserve">brutto  </t>
    </r>
    <r>
      <rPr>
        <sz val="10"/>
        <rFont val="Arial"/>
        <family val="2"/>
      </rPr>
      <t>jednokrotnej  pielęgnacji                        w  zł                 [kolumna 4 x kolumna 5]</t>
    </r>
  </si>
  <si>
    <r>
      <t xml:space="preserve">Watrość 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 jednokrotnego  odśnieżenia                       w  zł                         [kolumna 4 x kolumna 5]</t>
    </r>
  </si>
  <si>
    <r>
      <t xml:space="preserve">Watrość 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 jednokrotnego  czyszczenia  rynien                      w  zł                                [kolumna 4 x kolumna 5]</t>
    </r>
  </si>
  <si>
    <r>
      <t xml:space="preserve">Ogółem wartość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        3 czynności czyszczenia - po 1 czyszczeniu w każdym roku (w zł)                                [kolumna 5 x 3]</t>
    </r>
  </si>
  <si>
    <r>
      <t xml:space="preserve">Watrość  </t>
    </r>
    <r>
      <rPr>
        <b/>
        <sz val="10"/>
        <rFont val="Arial"/>
        <family val="2"/>
      </rPr>
      <t>brutt</t>
    </r>
    <r>
      <rPr>
        <sz val="10"/>
        <rFont val="Arial"/>
        <family val="2"/>
      </rPr>
      <t>o  jednokrotnego usunięcia sopli z  rynien                            w  zł                                             [kolumna 4 x kolumna 5]</t>
    </r>
  </si>
  <si>
    <t>Zadanie nr 4 - Mirosławiec</t>
  </si>
  <si>
    <r>
      <t xml:space="preserve">Wartość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jednokrotnego koszenia                                      za  1 m</t>
    </r>
    <r>
      <rPr>
        <vertAlign val="superscript"/>
        <sz val="10"/>
        <rFont val="Arial"/>
        <family val="2"/>
      </rPr>
      <t xml:space="preserve">2 </t>
    </r>
  </si>
  <si>
    <t>Stawka VAT                 (w %)</t>
  </si>
  <si>
    <t>Stawka VAT               (w %)</t>
  </si>
  <si>
    <r>
      <t xml:space="preserve">Wartość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 jednokrotnej  pielęgnacji         za 1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w zł</t>
    </r>
  </si>
  <si>
    <t>Stawka VAT                  (w %)</t>
  </si>
  <si>
    <t>Stawka VAT                (w %)</t>
  </si>
  <si>
    <t>Stawka VAT             (w %)</t>
  </si>
  <si>
    <r>
      <t>Wartość</t>
    </r>
    <r>
      <rPr>
        <b/>
        <sz val="10"/>
        <rFont val="Arial"/>
        <family val="2"/>
      </rPr>
      <t xml:space="preserve"> brutto</t>
    </r>
    <r>
      <rPr>
        <sz val="10"/>
        <rFont val="Arial"/>
        <family val="2"/>
      </rPr>
      <t xml:space="preserve">  jednokrotnego  odśnieżenia          za 1 m</t>
    </r>
    <r>
      <rPr>
        <vertAlign val="superscript"/>
        <sz val="10"/>
        <rFont val="Arial"/>
        <family val="2"/>
      </rPr>
      <t xml:space="preserve">2  </t>
    </r>
    <r>
      <rPr>
        <sz val="10"/>
        <rFont val="Arial"/>
        <family val="2"/>
      </rPr>
      <t>dachu  w zł</t>
    </r>
  </si>
  <si>
    <r>
      <t xml:space="preserve">Miesięczna watrość 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zł/m-c                                   [kolumna 3 x kolumna 4]</t>
    </r>
  </si>
  <si>
    <r>
      <t xml:space="preserve">Ogółem  wartość </t>
    </r>
    <r>
      <rPr>
        <b/>
        <sz val="10"/>
        <rFont val="Arial"/>
        <family val="2"/>
      </rPr>
      <t xml:space="preserve"> brutto</t>
    </r>
    <r>
      <rPr>
        <sz val="10"/>
        <rFont val="Arial"/>
        <family val="2"/>
      </rPr>
      <t xml:space="preserve"> za 36 miesiący (w zł)                                                                       [kolumna 5 x 36]</t>
    </r>
  </si>
  <si>
    <r>
      <t xml:space="preserve">Ogółem wartość </t>
    </r>
    <r>
      <rPr>
        <b/>
        <sz val="10"/>
        <rFont val="Arial"/>
        <family val="2"/>
      </rPr>
      <t xml:space="preserve"> brutto     </t>
    </r>
    <r>
      <rPr>
        <sz val="10"/>
        <rFont val="Arial"/>
        <family val="2"/>
      </rPr>
      <t xml:space="preserve">      
 za 42 koszenia- po 14 koszeń w każdym roku                 ( w zł)                                           [kolumna 5 x 42]</t>
    </r>
  </si>
  <si>
    <r>
      <t xml:space="preserve">Watrość 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 jednokrotnej  pielęgnacji rabat kwiatowych                            w  zł                                     [kolumna 3 x kolumna 4]</t>
    </r>
  </si>
  <si>
    <r>
      <t xml:space="preserve">Watrość </t>
    </r>
    <r>
      <rPr>
        <b/>
        <sz val="10"/>
        <rFont val="Arial"/>
        <family val="2"/>
      </rPr>
      <t xml:space="preserve"> brutto </t>
    </r>
    <r>
      <rPr>
        <sz val="10"/>
        <rFont val="Arial"/>
        <family val="2"/>
      </rPr>
      <t>jednokrotnego koszenia terenów  zielonych                            w  zł                                                               [kolumna 3 x kolumna 4]</t>
    </r>
  </si>
  <si>
    <r>
      <t>Ogółem wartość</t>
    </r>
    <r>
      <rPr>
        <b/>
        <sz val="10"/>
        <rFont val="Arial"/>
        <family val="2"/>
      </rPr>
      <t xml:space="preserve"> brutto  </t>
    </r>
    <r>
      <rPr>
        <sz val="10"/>
        <rFont val="Arial"/>
        <family val="2"/>
      </rPr>
      <t xml:space="preserve">           
 za 30 pielęgnacji  - po 10 pielęgnacji  w każdym roku  (w zł)                              [kolumna 5 x 30]</t>
    </r>
  </si>
  <si>
    <r>
      <t>Wartość</t>
    </r>
    <r>
      <rPr>
        <b/>
        <sz val="10"/>
        <rFont val="Arial"/>
        <family val="2"/>
      </rPr>
      <t xml:space="preserve"> brutto</t>
    </r>
    <r>
      <rPr>
        <sz val="10"/>
        <rFont val="Arial"/>
        <family val="2"/>
      </rPr>
      <t xml:space="preserve">  jednokrotnej  pielęgnacji                1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w zł</t>
    </r>
  </si>
  <si>
    <r>
      <t xml:space="preserve">Watrość </t>
    </r>
    <r>
      <rPr>
        <b/>
        <sz val="10"/>
        <rFont val="Arial"/>
        <family val="2"/>
      </rPr>
      <t xml:space="preserve"> brutto</t>
    </r>
    <r>
      <rPr>
        <sz val="10"/>
        <rFont val="Arial"/>
        <family val="2"/>
      </rPr>
      <t xml:space="preserve">  jednokrotnej  pielęgnacji                        w  zł                                   [kolumna 3 x kolumna 4] </t>
    </r>
  </si>
  <si>
    <r>
      <t>Ogółem wartość</t>
    </r>
    <r>
      <rPr>
        <b/>
        <sz val="10"/>
        <rFont val="Arial"/>
        <family val="2"/>
      </rPr>
      <t xml:space="preserve"> brutto</t>
    </r>
    <r>
      <rPr>
        <sz val="10"/>
        <rFont val="Arial"/>
        <family val="2"/>
      </rPr>
      <t xml:space="preserve">  za   15 pielęgnacji - po 5 pielęgnacje  w każdym roku  (w zł)                          [kolumna 5 x 15]</t>
    </r>
  </si>
  <si>
    <r>
      <t xml:space="preserve">Watrość 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 jednokrotnego  odśnieżenia                       w  zł                              [kolumna 3 x kolumna 4]</t>
    </r>
  </si>
  <si>
    <r>
      <t xml:space="preserve">Watrość 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 jednokrotnego  czyszczenia  rynien                      w  zł                                 [kolumna 3 x kolumna 4]</t>
    </r>
  </si>
  <si>
    <r>
      <t xml:space="preserve">Ogółem wartość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     za   3 czynności czyszczenia - po 1 czyszczeniu w każdym roku (w zł)                                         [kolumna 5 x 3]</t>
    </r>
  </si>
  <si>
    <r>
      <t xml:space="preserve">Ogółem wartość </t>
    </r>
    <r>
      <rPr>
        <b/>
        <sz val="10"/>
        <rFont val="Arial"/>
        <family val="2"/>
      </rPr>
      <t>brutt</t>
    </r>
    <r>
      <rPr>
        <sz val="10"/>
        <rFont val="Arial"/>
        <family val="2"/>
      </rPr>
      <t>o -            6 krotnego odśnieżenia dachu  po 2 razy w każdym w roku ( w zł)                                 [kolumna 5 x 6]</t>
    </r>
  </si>
  <si>
    <r>
      <t xml:space="preserve">Watrość  </t>
    </r>
    <r>
      <rPr>
        <b/>
        <sz val="10"/>
        <rFont val="Arial"/>
        <family val="2"/>
      </rPr>
      <t>brutt</t>
    </r>
    <r>
      <rPr>
        <sz val="10"/>
        <rFont val="Arial"/>
        <family val="2"/>
      </rPr>
      <t>o  jednokrotnego usunięcia sopli z  rynien                      w  zł                                           [kolumna 3 x kolumna 4]</t>
    </r>
  </si>
  <si>
    <r>
      <t xml:space="preserve">Ogółem wartość </t>
    </r>
    <r>
      <rPr>
        <b/>
        <sz val="10"/>
        <rFont val="Arial"/>
        <family val="2"/>
      </rPr>
      <t>brutto</t>
    </r>
    <r>
      <rPr>
        <sz val="10"/>
        <rFont val="Arial"/>
        <family val="2"/>
      </rPr>
      <t xml:space="preserve">        za    6  krotne usuwanie sopli - po 2 czynności w każdym roku (w zł)                                                           [kolumna 5 x 6]</t>
    </r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</si>
</sst>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;[Red]#,##0.00"/>
    <numFmt numFmtId="170" formatCode="0.0"/>
    <numFmt numFmtId="171" formatCode="#,##0.00\ _z_ł"/>
    <numFmt numFmtId="172" formatCode="#,##0\ _z_ł"/>
    <numFmt numFmtId="173" formatCode="[$-415]d\ mmmm\ yyyy"/>
    <numFmt numFmtId="174" formatCode="_-* #,##0.0\ _z_ł_-;\-* #,##0.0\ _z_ł_-;_-* &quot;-&quot;??\ _z_ł_-;_-@_-"/>
    <numFmt numFmtId="175" formatCode="_-* #,##0\ _z_ł_-;\-* #,##0\ _z_ł_-;_-* &quot;-&quot;??\ _z_ł_-;_-@_-"/>
    <numFmt numFmtId="176" formatCode="#,##0.00\ &quot;zł&quot;"/>
    <numFmt numFmtId="177" formatCode="_-* #,##0.000\ _z_ł_-;\-* #,##0.000\ _z_ł_-;_-* &quot;-&quot;??\ _z_ł_-;_-@_-"/>
    <numFmt numFmtId="178" formatCode="0.000"/>
    <numFmt numFmtId="179" formatCode="_-* #,##0.0000\ _z_ł_-;\-* #,##0.0000\ _z_ł_-;_-* &quot;-&quot;??\ _z_ł_-;_-@_-"/>
    <numFmt numFmtId="180" formatCode="_-* #,##0.00000\ _z_ł_-;\-* #,##0.00000\ _z_ł_-;_-* &quot;-&quot;??\ _z_ł_-;_-@_-"/>
    <numFmt numFmtId="181" formatCode="_-[$₹-4009]\ * #,##0.00_ ;_-[$₹-4009]\ * \-#,##0.00\ ;_-[$₹-4009]\ * &quot;-&quot;??_ ;_-@_ "/>
    <numFmt numFmtId="182" formatCode="_-* #,##0.000\ _z_ł_-;\-* #,##0.000\ _z_ł_-;_-* &quot;-&quot;???\ _z_ł_-;_-@_-"/>
    <numFmt numFmtId="183" formatCode="#,##0.0\ _z_ł"/>
    <numFmt numFmtId="184" formatCode="0.0%"/>
    <numFmt numFmtId="185" formatCode="0.0000"/>
    <numFmt numFmtId="186" formatCode="_-* #,##0.000\ _z_ł_-;\-* #,##0.000\ _z_ł_-;_-* &quot;-&quot;?\ _z_ł_-;_-@_-"/>
    <numFmt numFmtId="187" formatCode="_-* #,##0.000000\ _z_ł_-;\-* #,##0.000000\ _z_ł_-;_-* &quot;-&quot;??\ _z_ł_-;_-@_-"/>
    <numFmt numFmtId="188" formatCode="_-* #,##0.0000\ _z_ł_-;\-* #,##0.0000\ _z_ł_-;_-* &quot;-&quot;????\ _z_ł_-;_-@_-"/>
    <numFmt numFmtId="189" formatCode="_-* #,##0.0000000\ _z_ł_-;\-* #,##0.0000000\ _z_ł_-;_-* &quot;-&quot;??\ _z_ł_-;_-@_-"/>
    <numFmt numFmtId="190" formatCode="_-* #,##0.00000000\ _z_ł_-;\-* #,##0.00000000\ _z_ł_-;_-* &quot;-&quot;??\ _z_ł_-;_-@_-"/>
    <numFmt numFmtId="191" formatCode="_-* #,##0.000000000\ _z_ł_-;\-* #,##0.000000000\ _z_ł_-;_-* &quot;-&quot;??\ _z_ł_-;_-@_-"/>
    <numFmt numFmtId="192" formatCode="_-* #,##0.0000000000\ _z_ł_-;\-* #,##0.0000000000\ _z_ł_-;_-* &quot;-&quot;??\ _z_ł_-;_-@_-"/>
    <numFmt numFmtId="193" formatCode="0.00000"/>
    <numFmt numFmtId="194" formatCode="0.000000"/>
    <numFmt numFmtId="195" formatCode="0.0000000"/>
    <numFmt numFmtId="196" formatCode="0.00000000"/>
    <numFmt numFmtId="197" formatCode="_-* #,##0.00000\ _z_ł_-;\-* #,##0.00000\ _z_ł_-;_-* &quot;-&quot;?????\ _z_ł_-;_-@_-"/>
    <numFmt numFmtId="198" formatCode="_-* #,##0.0000\ _z_ł_-;\-* #,##0.0000\ _z_ł_-;_-* &quot;-&quot;?????\ _z_ł_-;_-@_-"/>
    <numFmt numFmtId="199" formatCode="_-* #,##0.000\ _z_ł_-;\-* #,##0.000\ _z_ł_-;_-* &quot;-&quot;?????\ _z_ł_-;_-@_-"/>
    <numFmt numFmtId="200" formatCode="_-* #,##0.00\ _z_ł_-;\-* #,##0.00\ _z_ł_-;_-* &quot;-&quot;?????\ _z_ł_-;_-@_-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color indexed="16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sz val="12"/>
      <color indexed="16"/>
      <name val="Arial"/>
      <family val="2"/>
    </font>
    <font>
      <sz val="12"/>
      <color indexed="6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sz val="16"/>
      <color indexed="17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60"/>
      <name val="Calibri"/>
      <family val="2"/>
    </font>
    <font>
      <b/>
      <sz val="16"/>
      <color indexed="52"/>
      <name val="Calibri"/>
      <family val="2"/>
    </font>
    <font>
      <b/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sz val="16"/>
      <color indexed="2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1"/>
      <color indexed="10"/>
      <name val="Arial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sz val="16"/>
      <color rgb="FF006100"/>
      <name val="Calibri"/>
      <family val="2"/>
    </font>
    <font>
      <sz val="16"/>
      <color rgb="FFFA7D00"/>
      <name val="Calibri"/>
      <family val="2"/>
    </font>
    <font>
      <b/>
      <sz val="16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C6500"/>
      <name val="Calibri"/>
      <family val="2"/>
    </font>
    <font>
      <b/>
      <sz val="16"/>
      <color rgb="FFFA7D00"/>
      <name val="Calibri"/>
      <family val="2"/>
    </font>
    <font>
      <b/>
      <sz val="16"/>
      <color theme="1"/>
      <name val="Calibri"/>
      <family val="2"/>
    </font>
    <font>
      <i/>
      <sz val="16"/>
      <color rgb="FF7F7F7F"/>
      <name val="Calibri"/>
      <family val="2"/>
    </font>
    <font>
      <sz val="16"/>
      <color rgb="FFFF0000"/>
      <name val="Calibri"/>
      <family val="2"/>
    </font>
    <font>
      <b/>
      <sz val="18"/>
      <color theme="3"/>
      <name val="Cambria"/>
      <family val="2"/>
    </font>
    <font>
      <sz val="16"/>
      <color rgb="FF9C0006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1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43" fontId="1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 horizontal="center"/>
    </xf>
    <xf numFmtId="43" fontId="0" fillId="0" borderId="0" xfId="42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43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0" fillId="32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3" fontId="0" fillId="0" borderId="0" xfId="0" applyNumberFormat="1" applyFill="1" applyAlignment="1">
      <alignment/>
    </xf>
    <xf numFmtId="0" fontId="12" fillId="0" borderId="0" xfId="0" applyFont="1" applyAlignment="1">
      <alignment/>
    </xf>
    <xf numFmtId="43" fontId="1" fillId="0" borderId="0" xfId="0" applyNumberFormat="1" applyFont="1" applyFill="1" applyBorder="1" applyAlignment="1">
      <alignment vertical="center" wrapText="1"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43" fontId="3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32" borderId="14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vertical="center" wrapText="1"/>
    </xf>
    <xf numFmtId="43" fontId="64" fillId="0" borderId="13" xfId="42" applyFont="1" applyBorder="1" applyAlignment="1">
      <alignment horizontal="center" vertical="center"/>
    </xf>
    <xf numFmtId="43" fontId="63" fillId="0" borderId="13" xfId="42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1" fillId="35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43" fontId="65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43" fontId="0" fillId="0" borderId="0" xfId="0" applyNumberFormat="1" applyFont="1" applyFill="1" applyAlignment="1">
      <alignment/>
    </xf>
    <xf numFmtId="44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3" fontId="8" fillId="0" borderId="0" xfId="0" applyNumberFormat="1" applyFont="1" applyFill="1" applyBorder="1" applyAlignment="1">
      <alignment vertical="center"/>
    </xf>
    <xf numFmtId="43" fontId="0" fillId="0" borderId="0" xfId="0" applyNumberFormat="1" applyFont="1" applyFill="1" applyBorder="1" applyAlignment="1">
      <alignment vertical="center" wrapText="1"/>
    </xf>
    <xf numFmtId="43" fontId="8" fillId="0" borderId="0" xfId="42" applyFont="1" applyFill="1" applyBorder="1" applyAlignment="1">
      <alignment vertical="center"/>
    </xf>
    <xf numFmtId="0" fontId="0" fillId="0" borderId="0" xfId="0" applyFont="1" applyFill="1" applyBorder="1" applyAlignment="1">
      <alignment horizontal="center" wrapText="1"/>
    </xf>
    <xf numFmtId="0" fontId="0" fillId="36" borderId="16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vertical="center" wrapText="1"/>
    </xf>
    <xf numFmtId="43" fontId="2" fillId="0" borderId="15" xfId="0" applyNumberFormat="1" applyFont="1" applyFill="1" applyBorder="1" applyAlignment="1">
      <alignment horizontal="center"/>
    </xf>
    <xf numFmtId="43" fontId="2" fillId="0" borderId="17" xfId="0" applyNumberFormat="1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vertical="center"/>
    </xf>
    <xf numFmtId="0" fontId="0" fillId="36" borderId="20" xfId="0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wrapText="1"/>
    </xf>
    <xf numFmtId="4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43" fontId="0" fillId="0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36" borderId="24" xfId="0" applyFont="1" applyFill="1" applyBorder="1" applyAlignment="1">
      <alignment vertical="center" wrapText="1"/>
    </xf>
    <xf numFmtId="43" fontId="0" fillId="0" borderId="0" xfId="0" applyNumberFormat="1" applyFont="1" applyFill="1" applyBorder="1" applyAlignment="1">
      <alignment/>
    </xf>
    <xf numFmtId="43" fontId="2" fillId="0" borderId="0" xfId="42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3" fontId="0" fillId="0" borderId="0" xfId="0" applyNumberFormat="1" applyFont="1" applyFill="1" applyBorder="1" applyAlignment="1">
      <alignment horizontal="center" vertical="center" wrapText="1"/>
    </xf>
    <xf numFmtId="43" fontId="1" fillId="0" borderId="0" xfId="42" applyFont="1" applyFill="1" applyBorder="1" applyAlignment="1">
      <alignment vertical="center"/>
    </xf>
    <xf numFmtId="175" fontId="1" fillId="0" borderId="0" xfId="42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43" fontId="0" fillId="0" borderId="23" xfId="0" applyNumberFormat="1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37" borderId="26" xfId="0" applyFont="1" applyFill="1" applyBorder="1" applyAlignment="1">
      <alignment wrapText="1"/>
    </xf>
    <xf numFmtId="0" fontId="0" fillId="36" borderId="24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43" fontId="0" fillId="0" borderId="27" xfId="42" applyFont="1" applyFill="1" applyBorder="1" applyAlignment="1">
      <alignment vertical="center"/>
    </xf>
    <xf numFmtId="43" fontId="0" fillId="0" borderId="23" xfId="42" applyFont="1" applyFill="1" applyBorder="1" applyAlignment="1">
      <alignment vertical="center"/>
    </xf>
    <xf numFmtId="43" fontId="2" fillId="0" borderId="0" xfId="42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3" fontId="2" fillId="0" borderId="0" xfId="42" applyFont="1" applyFill="1" applyBorder="1" applyAlignment="1">
      <alignment horizontal="center" vertical="center"/>
    </xf>
    <xf numFmtId="43" fontId="0" fillId="0" borderId="0" xfId="42" applyFont="1" applyFill="1" applyBorder="1" applyAlignment="1">
      <alignment horizontal="center" vertical="center"/>
    </xf>
    <xf numFmtId="175" fontId="0" fillId="0" borderId="0" xfId="42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horizontal="center" vertical="center" wrapText="1"/>
    </xf>
    <xf numFmtId="171" fontId="0" fillId="0" borderId="0" xfId="0" applyNumberFormat="1" applyFont="1" applyFill="1" applyBorder="1" applyAlignment="1">
      <alignment horizontal="center" vertical="center" wrapText="1"/>
    </xf>
    <xf numFmtId="43" fontId="0" fillId="0" borderId="0" xfId="0" applyNumberFormat="1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>
      <alignment horizontal="center"/>
    </xf>
    <xf numFmtId="175" fontId="0" fillId="0" borderId="0" xfId="0" applyNumberFormat="1" applyFont="1" applyFill="1" applyBorder="1" applyAlignment="1">
      <alignment horizontal="center"/>
    </xf>
    <xf numFmtId="175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43" fontId="0" fillId="0" borderId="0" xfId="42" applyFont="1" applyFill="1" applyBorder="1" applyAlignment="1">
      <alignment vertical="center"/>
    </xf>
    <xf numFmtId="175" fontId="0" fillId="0" borderId="0" xfId="42" applyNumberFormat="1" applyFont="1" applyFill="1" applyBorder="1" applyAlignment="1">
      <alignment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3" fontId="2" fillId="36" borderId="20" xfId="0" applyNumberFormat="1" applyFont="1" applyFill="1" applyBorder="1" applyAlignment="1">
      <alignment horizontal="center" vertical="center" wrapText="1"/>
    </xf>
    <xf numFmtId="43" fontId="2" fillId="0" borderId="29" xfId="0" applyNumberFormat="1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43" fontId="2" fillId="38" borderId="23" xfId="42" applyFont="1" applyFill="1" applyBorder="1" applyAlignment="1">
      <alignment horizontal="center" vertical="center"/>
    </xf>
    <xf numFmtId="43" fontId="0" fillId="0" borderId="23" xfId="42" applyFont="1" applyFill="1" applyBorder="1" applyAlignment="1">
      <alignment horizontal="center" vertical="center"/>
    </xf>
    <xf numFmtId="43" fontId="2" fillId="39" borderId="30" xfId="42" applyFont="1" applyFill="1" applyBorder="1" applyAlignment="1">
      <alignment vertical="center"/>
    </xf>
    <xf numFmtId="0" fontId="0" fillId="36" borderId="22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 wrapText="1"/>
    </xf>
    <xf numFmtId="43" fontId="2" fillId="39" borderId="30" xfId="0" applyNumberFormat="1" applyFont="1" applyFill="1" applyBorder="1" applyAlignment="1">
      <alignment vertical="center"/>
    </xf>
    <xf numFmtId="43" fontId="0" fillId="39" borderId="20" xfId="42" applyFont="1" applyFill="1" applyBorder="1" applyAlignment="1">
      <alignment vertical="center"/>
    </xf>
    <xf numFmtId="43" fontId="0" fillId="0" borderId="20" xfId="42" applyFont="1" applyFill="1" applyBorder="1" applyAlignment="1">
      <alignment vertical="center"/>
    </xf>
    <xf numFmtId="43" fontId="0" fillId="0" borderId="20" xfId="42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3" fontId="0" fillId="0" borderId="13" xfId="42" applyFont="1" applyFill="1" applyBorder="1" applyAlignment="1">
      <alignment vertical="center"/>
    </xf>
    <xf numFmtId="43" fontId="0" fillId="39" borderId="30" xfId="0" applyNumberFormat="1" applyFont="1" applyFill="1" applyBorder="1" applyAlignment="1">
      <alignment vertical="center"/>
    </xf>
    <xf numFmtId="43" fontId="0" fillId="39" borderId="32" xfId="42" applyFont="1" applyFill="1" applyBorder="1" applyAlignment="1">
      <alignment vertical="center"/>
    </xf>
    <xf numFmtId="43" fontId="0" fillId="39" borderId="21" xfId="42" applyFont="1" applyFill="1" applyBorder="1" applyAlignment="1">
      <alignment vertical="center"/>
    </xf>
    <xf numFmtId="43" fontId="2" fillId="0" borderId="21" xfId="0" applyNumberFormat="1" applyFont="1" applyFill="1" applyBorder="1" applyAlignment="1">
      <alignment vertical="center"/>
    </xf>
    <xf numFmtId="43" fontId="2" fillId="39" borderId="21" xfId="0" applyNumberFormat="1" applyFont="1" applyFill="1" applyBorder="1" applyAlignment="1">
      <alignment vertical="center"/>
    </xf>
    <xf numFmtId="43" fontId="2" fillId="39" borderId="20" xfId="42" applyFont="1" applyFill="1" applyBorder="1" applyAlignment="1">
      <alignment vertical="center"/>
    </xf>
    <xf numFmtId="43" fontId="0" fillId="38" borderId="20" xfId="42" applyFont="1" applyFill="1" applyBorder="1" applyAlignment="1">
      <alignment vertical="center"/>
    </xf>
    <xf numFmtId="2" fontId="0" fillId="38" borderId="20" xfId="0" applyNumberFormat="1" applyFont="1" applyFill="1" applyBorder="1" applyAlignment="1">
      <alignment horizontal="center" vertical="center"/>
    </xf>
    <xf numFmtId="43" fontId="0" fillId="38" borderId="23" xfId="42" applyFont="1" applyFill="1" applyBorder="1" applyAlignment="1">
      <alignment vertical="center"/>
    </xf>
    <xf numFmtId="43" fontId="0" fillId="38" borderId="13" xfId="42" applyFont="1" applyFill="1" applyBorder="1" applyAlignment="1">
      <alignment vertical="center"/>
    </xf>
    <xf numFmtId="43" fontId="2" fillId="38" borderId="20" xfId="0" applyNumberFormat="1" applyFont="1" applyFill="1" applyBorder="1" applyAlignment="1">
      <alignment horizontal="center"/>
    </xf>
    <xf numFmtId="0" fontId="0" fillId="38" borderId="18" xfId="0" applyFont="1" applyFill="1" applyBorder="1" applyAlignment="1">
      <alignment horizontal="center" vertical="center" wrapText="1"/>
    </xf>
    <xf numFmtId="43" fontId="0" fillId="38" borderId="23" xfId="0" applyNumberFormat="1" applyFont="1" applyFill="1" applyBorder="1" applyAlignment="1">
      <alignment horizontal="center" vertical="center"/>
    </xf>
    <xf numFmtId="43" fontId="0" fillId="0" borderId="20" xfId="0" applyNumberFormat="1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 wrapText="1"/>
    </xf>
    <xf numFmtId="44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center" wrapText="1"/>
    </xf>
    <xf numFmtId="0" fontId="0" fillId="36" borderId="2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43" fontId="0" fillId="38" borderId="23" xfId="42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wrapText="1"/>
    </xf>
    <xf numFmtId="43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center" vertical="center"/>
    </xf>
    <xf numFmtId="43" fontId="2" fillId="0" borderId="34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0" fontId="0" fillId="0" borderId="23" xfId="0" applyFont="1" applyFill="1" applyBorder="1" applyAlignment="1">
      <alignment vertical="center" wrapText="1"/>
    </xf>
    <xf numFmtId="2" fontId="0" fillId="38" borderId="23" xfId="0" applyNumberFormat="1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3" fontId="0" fillId="0" borderId="27" xfId="0" applyNumberFormat="1" applyFont="1" applyFill="1" applyBorder="1" applyAlignment="1">
      <alignment horizontal="center" vertical="center"/>
    </xf>
    <xf numFmtId="172" fontId="0" fillId="0" borderId="17" xfId="0" applyNumberFormat="1" applyFont="1" applyFill="1" applyBorder="1" applyAlignment="1">
      <alignment horizontal="center" vertical="center"/>
    </xf>
    <xf numFmtId="43" fontId="2" fillId="0" borderId="36" xfId="0" applyNumberFormat="1" applyFont="1" applyFill="1" applyBorder="1" applyAlignment="1">
      <alignment vertical="center"/>
    </xf>
    <xf numFmtId="43" fontId="0" fillId="0" borderId="0" xfId="42" applyFont="1" applyAlignment="1">
      <alignment/>
    </xf>
    <xf numFmtId="171" fontId="0" fillId="0" borderId="20" xfId="0" applyNumberFormat="1" applyFont="1" applyFill="1" applyBorder="1" applyAlignment="1">
      <alignment horizontal="center" vertical="center"/>
    </xf>
    <xf numFmtId="43" fontId="0" fillId="0" borderId="32" xfId="42" applyFont="1" applyFill="1" applyBorder="1" applyAlignment="1">
      <alignment vertical="center"/>
    </xf>
    <xf numFmtId="43" fontId="0" fillId="0" borderId="28" xfId="42" applyFont="1" applyFill="1" applyBorder="1" applyAlignment="1">
      <alignment vertical="center"/>
    </xf>
    <xf numFmtId="43" fontId="0" fillId="39" borderId="20" xfId="42" applyFont="1" applyFill="1" applyBorder="1" applyAlignment="1">
      <alignment horizontal="center" vertical="center"/>
    </xf>
    <xf numFmtId="171" fontId="0" fillId="39" borderId="20" xfId="0" applyNumberFormat="1" applyFont="1" applyFill="1" applyBorder="1" applyAlignment="1">
      <alignment horizontal="center" vertical="center"/>
    </xf>
    <xf numFmtId="0" fontId="63" fillId="0" borderId="37" xfId="0" applyFont="1" applyBorder="1" applyAlignment="1">
      <alignment vertical="center"/>
    </xf>
    <xf numFmtId="0" fontId="63" fillId="0" borderId="38" xfId="0" applyFont="1" applyBorder="1" applyAlignment="1">
      <alignment vertical="center"/>
    </xf>
    <xf numFmtId="0" fontId="63" fillId="0" borderId="33" xfId="0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43" fontId="0" fillId="0" borderId="29" xfId="0" applyNumberFormat="1" applyFont="1" applyFill="1" applyBorder="1" applyAlignment="1">
      <alignment horizontal="center"/>
    </xf>
    <xf numFmtId="172" fontId="0" fillId="0" borderId="29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43" fontId="0" fillId="0" borderId="15" xfId="0" applyNumberFormat="1" applyFont="1" applyFill="1" applyBorder="1" applyAlignment="1">
      <alignment horizontal="center"/>
    </xf>
    <xf numFmtId="172" fontId="0" fillId="0" borderId="15" xfId="0" applyNumberFormat="1" applyFont="1" applyFill="1" applyBorder="1" applyAlignment="1">
      <alignment horizontal="center"/>
    </xf>
    <xf numFmtId="43" fontId="0" fillId="0" borderId="17" xfId="0" applyNumberFormat="1" applyFont="1" applyFill="1" applyBorder="1" applyAlignment="1">
      <alignment horizontal="center"/>
    </xf>
    <xf numFmtId="172" fontId="0" fillId="0" borderId="17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3" fontId="0" fillId="0" borderId="20" xfId="0" applyNumberFormat="1" applyFont="1" applyFill="1" applyBorder="1" applyAlignment="1">
      <alignment horizontal="center"/>
    </xf>
    <xf numFmtId="171" fontId="0" fillId="0" borderId="20" xfId="0" applyNumberFormat="1" applyFont="1" applyFill="1" applyBorder="1" applyAlignment="1">
      <alignment horizontal="center"/>
    </xf>
    <xf numFmtId="0" fontId="0" fillId="0" borderId="37" xfId="0" applyFont="1" applyBorder="1" applyAlignment="1">
      <alignment vertical="center"/>
    </xf>
    <xf numFmtId="0" fontId="0" fillId="36" borderId="26" xfId="0" applyFont="1" applyFill="1" applyBorder="1" applyAlignment="1">
      <alignment vertical="center"/>
    </xf>
    <xf numFmtId="171" fontId="0" fillId="36" borderId="20" xfId="0" applyNumberFormat="1" applyFont="1" applyFill="1" applyBorder="1" applyAlignment="1">
      <alignment horizontal="center" vertical="center" wrapText="1"/>
    </xf>
    <xf numFmtId="43" fontId="0" fillId="36" borderId="20" xfId="0" applyNumberFormat="1" applyFont="1" applyFill="1" applyBorder="1" applyAlignment="1">
      <alignment horizontal="center" vertical="center" wrapText="1"/>
    </xf>
    <xf numFmtId="175" fontId="0" fillId="36" borderId="20" xfId="0" applyNumberFormat="1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171" fontId="0" fillId="0" borderId="29" xfId="0" applyNumberFormat="1" applyFont="1" applyFill="1" applyBorder="1" applyAlignment="1">
      <alignment horizontal="center"/>
    </xf>
    <xf numFmtId="175" fontId="0" fillId="36" borderId="20" xfId="0" applyNumberFormat="1" applyFont="1" applyFill="1" applyBorder="1" applyAlignment="1">
      <alignment vertical="center"/>
    </xf>
    <xf numFmtId="171" fontId="0" fillId="0" borderId="23" xfId="0" applyNumberFormat="1" applyFont="1" applyFill="1" applyBorder="1" applyAlignment="1">
      <alignment horizontal="center" vertical="center"/>
    </xf>
    <xf numFmtId="43" fontId="2" fillId="0" borderId="20" xfId="0" applyNumberFormat="1" applyFont="1" applyFill="1" applyBorder="1" applyAlignment="1">
      <alignment horizontal="center"/>
    </xf>
    <xf numFmtId="43" fontId="2" fillId="0" borderId="20" xfId="42" applyFont="1" applyFill="1" applyBorder="1" applyAlignment="1">
      <alignment vertical="center"/>
    </xf>
    <xf numFmtId="43" fontId="2" fillId="0" borderId="32" xfId="42" applyFont="1" applyFill="1" applyBorder="1" applyAlignment="1">
      <alignment vertical="center"/>
    </xf>
    <xf numFmtId="43" fontId="2" fillId="0" borderId="21" xfId="42" applyFont="1" applyFill="1" applyBorder="1" applyAlignment="1">
      <alignment vertical="center"/>
    </xf>
    <xf numFmtId="43" fontId="0" fillId="39" borderId="23" xfId="42" applyNumberFormat="1" applyFont="1" applyFill="1" applyBorder="1" applyAlignment="1">
      <alignment horizontal="center" vertical="center"/>
    </xf>
    <xf numFmtId="43" fontId="0" fillId="39" borderId="20" xfId="0" applyNumberFormat="1" applyFont="1" applyFill="1" applyBorder="1" applyAlignment="1">
      <alignment horizontal="center"/>
    </xf>
    <xf numFmtId="172" fontId="0" fillId="39" borderId="20" xfId="0" applyNumberFormat="1" applyFont="1" applyFill="1" applyBorder="1" applyAlignment="1">
      <alignment horizontal="center" vertical="center"/>
    </xf>
    <xf numFmtId="44" fontId="2" fillId="39" borderId="39" xfId="0" applyNumberFormat="1" applyFont="1" applyFill="1" applyBorder="1" applyAlignment="1">
      <alignment vertical="center"/>
    </xf>
    <xf numFmtId="44" fontId="5" fillId="39" borderId="39" xfId="0" applyNumberFormat="1" applyFont="1" applyFill="1" applyBorder="1" applyAlignment="1">
      <alignment vertical="center"/>
    </xf>
    <xf numFmtId="43" fontId="0" fillId="0" borderId="3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36" borderId="34" xfId="0" applyFont="1" applyFill="1" applyBorder="1" applyAlignment="1">
      <alignment horizontal="center" wrapText="1"/>
    </xf>
    <xf numFmtId="43" fontId="2" fillId="38" borderId="13" xfId="0" applyNumberFormat="1" applyFont="1" applyFill="1" applyBorder="1" applyAlignment="1">
      <alignment wrapText="1"/>
    </xf>
    <xf numFmtId="0" fontId="63" fillId="37" borderId="13" xfId="0" applyFont="1" applyFill="1" applyBorder="1" applyAlignment="1">
      <alignment horizontal="center"/>
    </xf>
    <xf numFmtId="43" fontId="0" fillId="37" borderId="13" xfId="0" applyNumberFormat="1" applyFont="1" applyFill="1" applyBorder="1" applyAlignment="1">
      <alignment horizontal="center"/>
    </xf>
    <xf numFmtId="171" fontId="0" fillId="39" borderId="13" xfId="0" applyNumberFormat="1" applyFont="1" applyFill="1" applyBorder="1" applyAlignment="1">
      <alignment horizontal="center"/>
    </xf>
    <xf numFmtId="43" fontId="2" fillId="0" borderId="32" xfId="0" applyNumberFormat="1" applyFont="1" applyFill="1" applyBorder="1" applyAlignment="1">
      <alignment vertical="center"/>
    </xf>
    <xf numFmtId="43" fontId="0" fillId="0" borderId="28" xfId="42" applyFont="1" applyFill="1" applyBorder="1" applyAlignment="1">
      <alignment horizontal="center" vertical="center"/>
    </xf>
    <xf numFmtId="43" fontId="0" fillId="0" borderId="31" xfId="42" applyFont="1" applyFill="1" applyBorder="1" applyAlignment="1">
      <alignment horizontal="center" vertical="center"/>
    </xf>
    <xf numFmtId="43" fontId="0" fillId="0" borderId="28" xfId="0" applyNumberFormat="1" applyFont="1" applyFill="1" applyBorder="1" applyAlignment="1">
      <alignment vertical="center"/>
    </xf>
    <xf numFmtId="0" fontId="66" fillId="39" borderId="40" xfId="0" applyFont="1" applyFill="1" applyBorder="1" applyAlignment="1">
      <alignment vertical="center"/>
    </xf>
    <xf numFmtId="43" fontId="2" fillId="39" borderId="39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43" fontId="2" fillId="0" borderId="31" xfId="42" applyFont="1" applyFill="1" applyBorder="1" applyAlignment="1">
      <alignment vertical="center"/>
    </xf>
    <xf numFmtId="43" fontId="0" fillId="0" borderId="41" xfId="42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43" fontId="0" fillId="0" borderId="42" xfId="42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43" fontId="0" fillId="0" borderId="42" xfId="0" applyNumberFormat="1" applyFont="1" applyFill="1" applyBorder="1" applyAlignment="1">
      <alignment horizontal="center" vertical="center"/>
    </xf>
    <xf numFmtId="43" fontId="0" fillId="0" borderId="42" xfId="0" applyNumberFormat="1" applyFont="1" applyFill="1" applyBorder="1" applyAlignment="1">
      <alignment horizontal="center" vertical="center" wrapText="1"/>
    </xf>
    <xf numFmtId="2" fontId="0" fillId="0" borderId="42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 wrapText="1"/>
    </xf>
    <xf numFmtId="43" fontId="0" fillId="0" borderId="42" xfId="42" applyFont="1" applyFill="1" applyBorder="1" applyAlignment="1">
      <alignment horizontal="center" vertical="center"/>
    </xf>
    <xf numFmtId="43" fontId="0" fillId="0" borderId="41" xfId="0" applyNumberFormat="1" applyFont="1" applyFill="1" applyBorder="1" applyAlignment="1">
      <alignment/>
    </xf>
    <xf numFmtId="43" fontId="64" fillId="0" borderId="43" xfId="42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0" fillId="0" borderId="44" xfId="0" applyFont="1" applyFill="1" applyBorder="1" applyAlignment="1">
      <alignment/>
    </xf>
    <xf numFmtId="43" fontId="0" fillId="0" borderId="44" xfId="0" applyNumberFormat="1" applyFont="1" applyFill="1" applyBorder="1" applyAlignment="1">
      <alignment vertical="center"/>
    </xf>
    <xf numFmtId="43" fontId="0" fillId="0" borderId="44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right"/>
    </xf>
    <xf numFmtId="43" fontId="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" fillId="39" borderId="26" xfId="0" applyFont="1" applyFill="1" applyBorder="1" applyAlignment="1">
      <alignment horizontal="center" vertical="center" wrapText="1"/>
    </xf>
    <xf numFmtId="0" fontId="2" fillId="39" borderId="4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46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2" fillId="0" borderId="46" xfId="0" applyFont="1" applyBorder="1" applyAlignment="1">
      <alignment horizontal="left"/>
    </xf>
    <xf numFmtId="0" fontId="2" fillId="39" borderId="3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14" fillId="39" borderId="26" xfId="0" applyFont="1" applyFill="1" applyBorder="1" applyAlignment="1">
      <alignment horizontal="center" vertical="center"/>
    </xf>
    <xf numFmtId="0" fontId="14" fillId="39" borderId="45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 wrapText="1"/>
    </xf>
    <xf numFmtId="43" fontId="2" fillId="0" borderId="0" xfId="42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3" fontId="0" fillId="0" borderId="0" xfId="4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1" fillId="0" borderId="0" xfId="0" applyFont="1" applyAlignment="1">
      <alignment horizontal="center"/>
    </xf>
    <xf numFmtId="43" fontId="0" fillId="0" borderId="0" xfId="42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63" fillId="32" borderId="14" xfId="0" applyFont="1" applyFill="1" applyBorder="1" applyAlignment="1">
      <alignment horizontal="center" vertical="center" wrapText="1"/>
    </xf>
    <xf numFmtId="43" fontId="64" fillId="40" borderId="13" xfId="42" applyFont="1" applyFill="1" applyBorder="1" applyAlignment="1">
      <alignment horizontal="center" vertical="center"/>
    </xf>
    <xf numFmtId="0" fontId="5" fillId="39" borderId="26" xfId="0" applyFont="1" applyFill="1" applyBorder="1" applyAlignment="1">
      <alignment horizontal="center" vertical="center" wrapText="1"/>
    </xf>
    <xf numFmtId="0" fontId="5" fillId="39" borderId="45" xfId="0" applyFont="1" applyFill="1" applyBorder="1" applyAlignment="1">
      <alignment horizontal="center" vertical="center" wrapText="1"/>
    </xf>
    <xf numFmtId="0" fontId="5" fillId="39" borderId="4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Przetargi%202019\Sprz&#261;tanie\DACHY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chy Mrzeżyno"/>
      <sheetName val="DACHY ŚWID"/>
    </sheetNames>
    <sheetDataSet>
      <sheetData sheetId="1">
        <row r="45">
          <cell r="C45">
            <v>37900</v>
          </cell>
          <cell r="D45">
            <v>4893.099999999999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zoomScalePageLayoutView="0" workbookViewId="0" topLeftCell="A22">
      <selection activeCell="E28" sqref="E28"/>
    </sheetView>
  </sheetViews>
  <sheetFormatPr defaultColWidth="9.140625" defaultRowHeight="12.75"/>
  <cols>
    <col min="1" max="1" width="6.421875" style="0" customWidth="1"/>
    <col min="2" max="2" width="23.00390625" style="0" customWidth="1"/>
    <col min="3" max="3" width="14.140625" style="0" customWidth="1"/>
    <col min="4" max="4" width="20.00390625" style="0" customWidth="1"/>
    <col min="5" max="5" width="17.8515625" style="0" customWidth="1"/>
    <col min="6" max="6" width="27.00390625" style="0" customWidth="1"/>
    <col min="7" max="7" width="15.8515625" style="0" customWidth="1"/>
    <col min="8" max="8" width="21.57421875" style="0" customWidth="1"/>
    <col min="9" max="9" width="20.00390625" style="0" customWidth="1"/>
    <col min="10" max="10" width="17.28125" style="0" customWidth="1"/>
    <col min="11" max="11" width="14.00390625" style="0" customWidth="1"/>
    <col min="12" max="12" width="11.57421875" style="0" customWidth="1"/>
    <col min="13" max="13" width="8.57421875" style="0" customWidth="1"/>
    <col min="14" max="14" width="8.7109375" style="0" customWidth="1"/>
    <col min="15" max="15" width="7.421875" style="0" customWidth="1"/>
    <col min="16" max="16" width="9.8515625" style="0" customWidth="1"/>
    <col min="17" max="17" width="13.8515625" style="0" customWidth="1"/>
    <col min="18" max="18" width="8.8515625" style="0" customWidth="1"/>
    <col min="19" max="19" width="14.8515625" style="0" customWidth="1"/>
    <col min="20" max="20" width="7.7109375" style="0" customWidth="1"/>
    <col min="21" max="21" width="12.8515625" style="0" customWidth="1"/>
    <col min="22" max="22" width="15.28125" style="0" customWidth="1"/>
    <col min="23" max="23" width="12.57421875" style="0" customWidth="1"/>
    <col min="25" max="25" width="12.57421875" style="0" customWidth="1"/>
  </cols>
  <sheetData>
    <row r="1" spans="1:24" ht="16.5" customHeight="1">
      <c r="A1" s="306" t="s">
        <v>47</v>
      </c>
      <c r="B1" s="306"/>
      <c r="C1" s="306"/>
      <c r="D1" s="306"/>
      <c r="E1" s="306"/>
      <c r="F1" s="306"/>
      <c r="G1" s="306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21"/>
    </row>
    <row r="2" spans="1:24" ht="14.25" customHeight="1">
      <c r="A2" s="305" t="s">
        <v>46</v>
      </c>
      <c r="B2" s="305"/>
      <c r="C2" s="305"/>
      <c r="D2" s="305"/>
      <c r="E2" s="305"/>
      <c r="F2" s="305"/>
      <c r="G2" s="305"/>
      <c r="H2" s="33"/>
      <c r="I2" s="33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22"/>
    </row>
    <row r="3" spans="1:24" ht="18" customHeight="1" thickBot="1">
      <c r="A3" s="312" t="s">
        <v>28</v>
      </c>
      <c r="B3" s="312"/>
      <c r="C3" s="312"/>
      <c r="D3" s="312"/>
      <c r="E3" s="312"/>
      <c r="F3" s="312"/>
      <c r="G3" s="312"/>
      <c r="H3" s="1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5"/>
      <c r="W3" s="2"/>
      <c r="X3" s="2"/>
    </row>
    <row r="4" spans="1:26" ht="66.75" customHeight="1" thickBot="1">
      <c r="A4" s="97" t="s">
        <v>0</v>
      </c>
      <c r="B4" s="92" t="s">
        <v>2</v>
      </c>
      <c r="C4" s="93" t="s">
        <v>24</v>
      </c>
      <c r="D4" s="220" t="s">
        <v>48</v>
      </c>
      <c r="E4" s="220" t="s">
        <v>70</v>
      </c>
      <c r="F4" s="223" t="s">
        <v>71</v>
      </c>
      <c r="G4" s="221" t="s">
        <v>50</v>
      </c>
      <c r="H4" s="29"/>
      <c r="I4" s="9"/>
      <c r="J4" s="9"/>
      <c r="K4" s="9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2"/>
      <c r="Y4" s="2"/>
      <c r="Z4" s="2"/>
    </row>
    <row r="5" spans="1:24" ht="15" customHeight="1" thickBot="1">
      <c r="A5" s="159">
        <v>1</v>
      </c>
      <c r="B5" s="95">
        <v>2</v>
      </c>
      <c r="C5" s="95">
        <v>3</v>
      </c>
      <c r="D5" s="95">
        <v>4</v>
      </c>
      <c r="E5" s="95">
        <v>5</v>
      </c>
      <c r="F5" s="96">
        <v>6</v>
      </c>
      <c r="G5" s="160">
        <v>7</v>
      </c>
      <c r="H5" s="29"/>
      <c r="I5" s="5"/>
      <c r="J5" s="4"/>
      <c r="K5" s="4"/>
      <c r="L5" s="11"/>
      <c r="M5" s="12"/>
      <c r="N5" s="12"/>
      <c r="O5" s="12"/>
      <c r="P5" s="12"/>
      <c r="Q5" s="4"/>
      <c r="R5" s="4"/>
      <c r="S5" s="4"/>
      <c r="T5" s="4"/>
      <c r="U5" s="12"/>
      <c r="V5" s="2"/>
      <c r="W5" s="2"/>
      <c r="X5" s="2"/>
    </row>
    <row r="6" spans="1:24" ht="19.5" customHeight="1" thickBot="1">
      <c r="A6" s="98">
        <v>1</v>
      </c>
      <c r="B6" s="170" t="s">
        <v>3</v>
      </c>
      <c r="C6" s="206">
        <v>92640</v>
      </c>
      <c r="D6" s="172"/>
      <c r="E6" s="172">
        <f>C6*D6</f>
        <v>0</v>
      </c>
      <c r="F6" s="173">
        <f>E6*36</f>
        <v>0</v>
      </c>
      <c r="G6" s="275"/>
      <c r="H6" s="29"/>
      <c r="I6" s="25"/>
      <c r="J6" s="38"/>
      <c r="K6" s="307"/>
      <c r="L6" s="307"/>
      <c r="M6" s="12"/>
      <c r="N6" s="12"/>
      <c r="O6" s="12"/>
      <c r="P6" s="12"/>
      <c r="Q6" s="4"/>
      <c r="R6" s="4"/>
      <c r="S6" s="4"/>
      <c r="T6" s="4"/>
      <c r="U6" s="4"/>
      <c r="V6" s="2"/>
      <c r="W6" s="2"/>
      <c r="X6" s="2"/>
    </row>
    <row r="7" spans="1:24" ht="17.25" customHeight="1" thickBot="1">
      <c r="A7" s="312" t="s">
        <v>29</v>
      </c>
      <c r="B7" s="312"/>
      <c r="C7" s="312"/>
      <c r="D7" s="312"/>
      <c r="E7" s="312"/>
      <c r="F7" s="312"/>
      <c r="G7" s="312"/>
      <c r="H7" s="12"/>
      <c r="I7" s="12"/>
      <c r="J7" s="12"/>
      <c r="K7" s="12"/>
      <c r="L7" s="12"/>
      <c r="M7" s="4"/>
      <c r="N7" s="4"/>
      <c r="O7" s="4"/>
      <c r="P7" s="4"/>
      <c r="Q7" s="4"/>
      <c r="R7" s="4"/>
      <c r="S7" s="4"/>
      <c r="T7" s="4"/>
      <c r="U7" s="4"/>
      <c r="V7" s="2"/>
      <c r="W7" s="2"/>
      <c r="X7" s="2"/>
    </row>
    <row r="8" spans="1:24" ht="77.25" customHeight="1" thickBot="1">
      <c r="A8" s="85" t="s">
        <v>1</v>
      </c>
      <c r="B8" s="92" t="s">
        <v>2</v>
      </c>
      <c r="C8" s="93" t="s">
        <v>24</v>
      </c>
      <c r="D8" s="220" t="s">
        <v>78</v>
      </c>
      <c r="E8" s="220" t="s">
        <v>51</v>
      </c>
      <c r="F8" s="223" t="s">
        <v>72</v>
      </c>
      <c r="G8" s="221" t="s">
        <v>50</v>
      </c>
      <c r="H8" s="9"/>
      <c r="I8" s="12"/>
      <c r="J8" s="77"/>
      <c r="K8" s="12"/>
      <c r="L8" s="33"/>
      <c r="M8" s="33"/>
      <c r="N8" s="33"/>
      <c r="O8" s="33"/>
      <c r="P8" s="33"/>
      <c r="Q8" s="33"/>
      <c r="R8" s="33"/>
      <c r="S8" s="33"/>
      <c r="T8" s="33"/>
      <c r="U8" s="4"/>
      <c r="V8" s="2"/>
      <c r="W8" s="2"/>
      <c r="X8" s="2"/>
    </row>
    <row r="9" spans="1:27" ht="15" customHeight="1" thickBot="1">
      <c r="A9" s="159">
        <v>1</v>
      </c>
      <c r="B9" s="161">
        <v>2</v>
      </c>
      <c r="C9" s="95">
        <v>3</v>
      </c>
      <c r="D9" s="95">
        <v>4</v>
      </c>
      <c r="E9" s="95">
        <v>5</v>
      </c>
      <c r="F9" s="96">
        <v>6</v>
      </c>
      <c r="G9" s="160">
        <v>7</v>
      </c>
      <c r="H9" s="26"/>
      <c r="I9" s="9"/>
      <c r="J9" s="9"/>
      <c r="K9" s="9"/>
      <c r="L9" s="34"/>
      <c r="M9" s="34"/>
      <c r="N9" s="34"/>
      <c r="O9" s="34"/>
      <c r="P9" s="34"/>
      <c r="Q9" s="34"/>
      <c r="R9" s="34"/>
      <c r="S9" s="34"/>
      <c r="T9" s="34"/>
      <c r="U9" s="4"/>
      <c r="V9" s="4"/>
      <c r="W9" s="4"/>
      <c r="X9" s="4"/>
      <c r="Y9" s="2"/>
      <c r="Z9" s="2"/>
      <c r="AA9" s="2"/>
    </row>
    <row r="10" spans="1:27" ht="19.5" customHeight="1" thickBot="1">
      <c r="A10" s="105">
        <v>1</v>
      </c>
      <c r="B10" s="112" t="s">
        <v>8</v>
      </c>
      <c r="C10" s="192">
        <v>314154</v>
      </c>
      <c r="D10" s="181"/>
      <c r="E10" s="181">
        <f>C10*D10</f>
        <v>0</v>
      </c>
      <c r="F10" s="191">
        <f>E10*18</f>
        <v>0</v>
      </c>
      <c r="G10" s="276"/>
      <c r="H10" s="27"/>
      <c r="I10" s="52"/>
      <c r="J10" s="52"/>
      <c r="K10" s="5"/>
      <c r="L10" s="34"/>
      <c r="M10" s="34"/>
      <c r="N10" s="34"/>
      <c r="O10" s="34"/>
      <c r="P10" s="34"/>
      <c r="Q10" s="34"/>
      <c r="R10" s="34"/>
      <c r="S10" s="34"/>
      <c r="T10" s="34"/>
      <c r="U10" s="4"/>
      <c r="V10" s="4"/>
      <c r="W10" s="4"/>
      <c r="X10" s="4"/>
      <c r="Y10" s="2"/>
      <c r="Z10" s="2"/>
      <c r="AA10" s="2"/>
    </row>
    <row r="11" spans="1:27" ht="17.25" customHeight="1" thickBot="1">
      <c r="A11" s="312" t="s">
        <v>27</v>
      </c>
      <c r="B11" s="312"/>
      <c r="C11" s="312"/>
      <c r="D11" s="312"/>
      <c r="E11" s="312"/>
      <c r="F11" s="312"/>
      <c r="G11" s="312"/>
      <c r="H11" s="75"/>
      <c r="I11" s="76"/>
      <c r="J11" s="5"/>
      <c r="K11" s="5"/>
      <c r="L11" s="34"/>
      <c r="M11" s="34"/>
      <c r="N11" s="34"/>
      <c r="O11" s="34"/>
      <c r="P11" s="34"/>
      <c r="Q11" s="34"/>
      <c r="R11" s="34"/>
      <c r="S11" s="34"/>
      <c r="T11" s="34"/>
      <c r="U11" s="4"/>
      <c r="V11" s="4"/>
      <c r="W11" s="4"/>
      <c r="X11" s="4"/>
      <c r="Y11" s="2"/>
      <c r="Z11" s="2"/>
      <c r="AA11" s="2"/>
    </row>
    <row r="12" spans="1:27" ht="77.25" thickBot="1">
      <c r="A12" s="86" t="s">
        <v>1</v>
      </c>
      <c r="B12" s="88" t="s">
        <v>2</v>
      </c>
      <c r="C12" s="91" t="s">
        <v>4</v>
      </c>
      <c r="D12" s="220" t="s">
        <v>79</v>
      </c>
      <c r="E12" s="220" t="s">
        <v>52</v>
      </c>
      <c r="F12" s="134" t="s">
        <v>73</v>
      </c>
      <c r="G12" s="221" t="s">
        <v>59</v>
      </c>
      <c r="H12" s="27"/>
      <c r="I12" s="5"/>
      <c r="J12" s="5"/>
      <c r="K12" s="5"/>
      <c r="L12" s="34"/>
      <c r="M12" s="34"/>
      <c r="N12" s="34"/>
      <c r="O12" s="34"/>
      <c r="P12" s="34"/>
      <c r="Q12" s="34"/>
      <c r="R12" s="34"/>
      <c r="S12" s="34"/>
      <c r="T12" s="34"/>
      <c r="U12" s="4"/>
      <c r="V12" s="4"/>
      <c r="W12" s="4"/>
      <c r="X12" s="4"/>
      <c r="Y12" s="2"/>
      <c r="Z12" s="2"/>
      <c r="AA12" s="2"/>
    </row>
    <row r="13" spans="1:27" ht="15" customHeight="1" thickBot="1">
      <c r="A13" s="159">
        <v>1</v>
      </c>
      <c r="B13" s="161">
        <v>2</v>
      </c>
      <c r="C13" s="95">
        <v>3</v>
      </c>
      <c r="D13" s="95">
        <v>4</v>
      </c>
      <c r="E13" s="95">
        <v>5</v>
      </c>
      <c r="F13" s="96">
        <v>6</v>
      </c>
      <c r="G13" s="160">
        <v>7</v>
      </c>
      <c r="H13" s="27"/>
      <c r="I13" s="5"/>
      <c r="J13" s="5"/>
      <c r="K13" s="5"/>
      <c r="L13" s="34"/>
      <c r="M13" s="34"/>
      <c r="N13" s="34"/>
      <c r="O13" s="34"/>
      <c r="P13" s="34"/>
      <c r="Q13" s="34"/>
      <c r="R13" s="34"/>
      <c r="S13" s="34"/>
      <c r="T13" s="34"/>
      <c r="U13" s="4"/>
      <c r="V13" s="4"/>
      <c r="W13" s="4"/>
      <c r="X13" s="4"/>
      <c r="Y13" s="2"/>
      <c r="Z13" s="2"/>
      <c r="AA13" s="2"/>
    </row>
    <row r="14" spans="1:27" ht="19.5" customHeight="1" thickBot="1">
      <c r="A14" s="105">
        <v>1</v>
      </c>
      <c r="B14" s="106" t="s">
        <v>9</v>
      </c>
      <c r="C14" s="193">
        <v>491</v>
      </c>
      <c r="D14" s="182"/>
      <c r="E14" s="183">
        <f>C14*D14</f>
        <v>0</v>
      </c>
      <c r="F14" s="190">
        <f>E14*18</f>
        <v>0</v>
      </c>
      <c r="G14" s="276"/>
      <c r="H14" s="27"/>
      <c r="I14" s="25"/>
      <c r="J14" s="52"/>
      <c r="K14" s="5"/>
      <c r="L14" s="34"/>
      <c r="M14" s="34"/>
      <c r="N14" s="34"/>
      <c r="O14" s="34"/>
      <c r="P14" s="34"/>
      <c r="Q14" s="34"/>
      <c r="R14" s="34"/>
      <c r="S14" s="34"/>
      <c r="T14" s="34"/>
      <c r="U14" s="4"/>
      <c r="V14" s="4"/>
      <c r="W14" s="4"/>
      <c r="X14" s="4"/>
      <c r="Y14" s="2"/>
      <c r="Z14" s="2"/>
      <c r="AA14" s="2"/>
    </row>
    <row r="15" spans="1:24" ht="17.25" customHeight="1" thickBot="1">
      <c r="A15" s="313" t="s">
        <v>30</v>
      </c>
      <c r="B15" s="313"/>
      <c r="C15" s="313"/>
      <c r="D15" s="313"/>
      <c r="E15" s="313"/>
      <c r="F15" s="313"/>
      <c r="G15" s="313"/>
      <c r="H15" s="12"/>
      <c r="I15" s="12"/>
      <c r="J15" s="12"/>
      <c r="K15" s="12"/>
      <c r="L15" s="47"/>
      <c r="M15" s="23"/>
      <c r="N15" s="23"/>
      <c r="O15" s="23"/>
      <c r="P15" s="23"/>
      <c r="Q15" s="23"/>
      <c r="R15" s="23"/>
      <c r="S15" s="23"/>
      <c r="T15" s="23"/>
      <c r="U15" s="4"/>
      <c r="V15" s="2"/>
      <c r="W15" s="2"/>
      <c r="X15" s="2"/>
    </row>
    <row r="16" spans="1:22" ht="66" thickBot="1">
      <c r="A16" s="94" t="s">
        <v>1</v>
      </c>
      <c r="B16" s="95" t="s">
        <v>2</v>
      </c>
      <c r="C16" s="93" t="s">
        <v>24</v>
      </c>
      <c r="D16" s="95" t="s">
        <v>80</v>
      </c>
      <c r="E16" s="95" t="s">
        <v>53</v>
      </c>
      <c r="F16" s="96" t="s">
        <v>65</v>
      </c>
      <c r="G16" s="221" t="s">
        <v>59</v>
      </c>
      <c r="H16" s="12"/>
      <c r="I16" s="12"/>
      <c r="J16" s="77"/>
      <c r="K16" s="12"/>
      <c r="L16" s="38"/>
      <c r="N16" s="14"/>
      <c r="O16" s="14"/>
      <c r="P16" s="14"/>
      <c r="Q16" s="14"/>
      <c r="R16" s="14"/>
      <c r="S16" s="14"/>
      <c r="T16" s="14"/>
      <c r="U16" s="2"/>
      <c r="V16" s="2"/>
    </row>
    <row r="17" spans="1:25" ht="15" customHeight="1" thickBot="1">
      <c r="A17" s="159">
        <v>1</v>
      </c>
      <c r="B17" s="161">
        <v>2</v>
      </c>
      <c r="C17" s="95">
        <v>3</v>
      </c>
      <c r="D17" s="95">
        <v>4</v>
      </c>
      <c r="E17" s="95">
        <v>5</v>
      </c>
      <c r="F17" s="96">
        <v>6</v>
      </c>
      <c r="G17" s="160">
        <v>7</v>
      </c>
      <c r="H17" s="28"/>
      <c r="I17" s="53"/>
      <c r="J17" s="12"/>
      <c r="K17" s="12"/>
      <c r="L17" s="12"/>
      <c r="M17" s="4"/>
      <c r="N17" s="4"/>
      <c r="O17" s="4"/>
      <c r="P17" s="4"/>
      <c r="Q17" s="4"/>
      <c r="R17" s="4"/>
      <c r="S17" s="4"/>
      <c r="T17" s="4"/>
      <c r="U17" s="4"/>
      <c r="V17" s="4"/>
      <c r="W17" s="2"/>
      <c r="X17" s="2"/>
      <c r="Y17" s="2"/>
    </row>
    <row r="18" spans="1:25" ht="19.5" customHeight="1" thickBot="1">
      <c r="A18" s="98">
        <v>1</v>
      </c>
      <c r="B18" s="107" t="s">
        <v>5</v>
      </c>
      <c r="C18" s="194">
        <v>672</v>
      </c>
      <c r="D18" s="184"/>
      <c r="E18" s="127">
        <f>C18*D18</f>
        <v>0</v>
      </c>
      <c r="F18" s="186">
        <f>E18*9</f>
        <v>0</v>
      </c>
      <c r="G18" s="276"/>
      <c r="H18" s="27"/>
      <c r="I18" s="25"/>
      <c r="J18" s="12"/>
      <c r="K18" s="12"/>
      <c r="L18" s="12"/>
      <c r="M18" s="4"/>
      <c r="N18" s="4"/>
      <c r="O18" s="4"/>
      <c r="P18" s="4"/>
      <c r="Q18" s="4"/>
      <c r="R18" s="4"/>
      <c r="S18" s="4"/>
      <c r="T18" s="4"/>
      <c r="U18" s="4"/>
      <c r="V18" s="4"/>
      <c r="W18" s="2"/>
      <c r="X18" s="2"/>
      <c r="Y18" s="2"/>
    </row>
    <row r="19" spans="1:24" ht="15.75" customHeight="1" thickBot="1">
      <c r="A19" s="312" t="s">
        <v>31</v>
      </c>
      <c r="B19" s="312"/>
      <c r="C19" s="312"/>
      <c r="D19" s="312"/>
      <c r="E19" s="312"/>
      <c r="F19" s="312"/>
      <c r="G19" s="312"/>
      <c r="H19" s="5"/>
      <c r="I19" s="13"/>
      <c r="J19" s="13"/>
      <c r="K19" s="38"/>
      <c r="L19" s="38"/>
      <c r="V19" s="2"/>
      <c r="W19" s="2"/>
      <c r="X19" s="2"/>
    </row>
    <row r="20" spans="1:22" ht="64.5" thickBot="1">
      <c r="A20" s="86" t="s">
        <v>1</v>
      </c>
      <c r="B20" s="91" t="s">
        <v>2</v>
      </c>
      <c r="C20" s="93" t="s">
        <v>24</v>
      </c>
      <c r="D20" s="219" t="s">
        <v>81</v>
      </c>
      <c r="E20" s="95" t="s">
        <v>54</v>
      </c>
      <c r="F20" s="134" t="s">
        <v>74</v>
      </c>
      <c r="G20" s="221" t="s">
        <v>59</v>
      </c>
      <c r="H20" s="13"/>
      <c r="I20" s="38"/>
      <c r="J20" s="38"/>
      <c r="K20" s="38"/>
      <c r="L20" s="38"/>
      <c r="U20" s="2"/>
      <c r="V20" s="2"/>
    </row>
    <row r="21" spans="1:23" ht="15" customHeight="1" thickBot="1">
      <c r="A21" s="159">
        <v>1</v>
      </c>
      <c r="B21" s="161">
        <v>2</v>
      </c>
      <c r="C21" s="95">
        <v>3</v>
      </c>
      <c r="D21" s="95">
        <v>4</v>
      </c>
      <c r="E21" s="95">
        <v>5</v>
      </c>
      <c r="F21" s="96">
        <v>6</v>
      </c>
      <c r="G21" s="160">
        <v>7</v>
      </c>
      <c r="H21" s="13"/>
      <c r="I21" s="13"/>
      <c r="J21" s="38"/>
      <c r="K21" s="38"/>
      <c r="L21" s="38"/>
      <c r="U21" s="2"/>
      <c r="V21" s="2"/>
      <c r="W21" s="2"/>
    </row>
    <row r="22" spans="1:23" ht="19.5" customHeight="1" thickBot="1">
      <c r="A22" s="105">
        <v>1</v>
      </c>
      <c r="B22" s="106" t="s">
        <v>20</v>
      </c>
      <c r="C22" s="192">
        <f>'[1]DACHY ŚWID'!$C$45</f>
        <v>37900</v>
      </c>
      <c r="D22" s="181"/>
      <c r="E22" s="181">
        <f>C22*D22</f>
        <v>0</v>
      </c>
      <c r="F22" s="180">
        <f>E22*6</f>
        <v>0</v>
      </c>
      <c r="G22" s="232"/>
      <c r="H22" s="13"/>
      <c r="I22" s="54"/>
      <c r="J22" s="38"/>
      <c r="K22" s="38"/>
      <c r="L22" s="38"/>
      <c r="U22" s="2"/>
      <c r="V22" s="2"/>
      <c r="W22" s="2"/>
    </row>
    <row r="23" spans="1:24" ht="15" customHeight="1" thickBot="1">
      <c r="A23" s="312" t="s">
        <v>34</v>
      </c>
      <c r="B23" s="312"/>
      <c r="C23" s="312"/>
      <c r="D23" s="312"/>
      <c r="E23" s="312"/>
      <c r="F23" s="312"/>
      <c r="G23" s="312"/>
      <c r="H23" s="5"/>
      <c r="I23" s="13"/>
      <c r="J23" s="13"/>
      <c r="K23" s="38"/>
      <c r="L23" s="38"/>
      <c r="V23" s="2"/>
      <c r="W23" s="2"/>
      <c r="X23" s="2"/>
    </row>
    <row r="24" spans="1:26" ht="64.5" thickBot="1">
      <c r="A24" s="94" t="s">
        <v>1</v>
      </c>
      <c r="B24" s="95" t="s">
        <v>2</v>
      </c>
      <c r="C24" s="95" t="s">
        <v>49</v>
      </c>
      <c r="D24" s="95" t="s">
        <v>82</v>
      </c>
      <c r="E24" s="95" t="s">
        <v>55</v>
      </c>
      <c r="F24" s="96" t="s">
        <v>67</v>
      </c>
      <c r="G24" s="221" t="s">
        <v>59</v>
      </c>
      <c r="H24" s="9"/>
      <c r="I24" s="5"/>
      <c r="J24" s="38"/>
      <c r="K24" s="38"/>
      <c r="L24" s="13"/>
      <c r="X24" s="2"/>
      <c r="Y24" s="2"/>
      <c r="Z24" s="2"/>
    </row>
    <row r="25" spans="1:24" ht="15" customHeight="1" thickBot="1">
      <c r="A25" s="159">
        <v>1</v>
      </c>
      <c r="B25" s="161">
        <v>2</v>
      </c>
      <c r="C25" s="95">
        <v>3</v>
      </c>
      <c r="D25" s="95">
        <v>4</v>
      </c>
      <c r="E25" s="95">
        <v>5</v>
      </c>
      <c r="F25" s="96">
        <v>6</v>
      </c>
      <c r="G25" s="160">
        <v>7</v>
      </c>
      <c r="H25" s="28"/>
      <c r="I25" s="13"/>
      <c r="J25" s="13"/>
      <c r="K25" s="38"/>
      <c r="L25" s="38"/>
      <c r="V25" s="2"/>
      <c r="W25" s="2"/>
      <c r="X25" s="2"/>
    </row>
    <row r="26" spans="1:24" ht="19.5" customHeight="1" thickBot="1">
      <c r="A26" s="44">
        <v>1</v>
      </c>
      <c r="B26" s="45" t="s">
        <v>6</v>
      </c>
      <c r="C26" s="195">
        <f>'[1]DACHY ŚWID'!$D$45</f>
        <v>4893.099999999999</v>
      </c>
      <c r="D26" s="185"/>
      <c r="E26" s="185">
        <f>C26*D26</f>
        <v>0</v>
      </c>
      <c r="F26" s="187">
        <f>E26*3</f>
        <v>0</v>
      </c>
      <c r="G26" s="276"/>
      <c r="H26" s="13"/>
      <c r="I26" s="54"/>
      <c r="J26" s="54"/>
      <c r="K26" s="38"/>
      <c r="L26" s="38"/>
      <c r="V26" s="2"/>
      <c r="W26" s="2"/>
      <c r="X26" s="2"/>
    </row>
    <row r="27" spans="1:24" ht="13.5" thickBot="1">
      <c r="A27" s="312" t="s">
        <v>32</v>
      </c>
      <c r="B27" s="312"/>
      <c r="C27" s="312"/>
      <c r="D27" s="312"/>
      <c r="E27" s="312"/>
      <c r="F27" s="312"/>
      <c r="G27" s="312"/>
      <c r="H27" s="5"/>
      <c r="I27" s="13"/>
      <c r="J27" s="54"/>
      <c r="K27" s="38"/>
      <c r="L27" s="38"/>
      <c r="V27" s="2"/>
      <c r="W27" s="2"/>
      <c r="X27" s="2"/>
    </row>
    <row r="28" spans="1:23" ht="82.5" customHeight="1" thickBot="1">
      <c r="A28" s="86" t="s">
        <v>1</v>
      </c>
      <c r="B28" s="91" t="s">
        <v>2</v>
      </c>
      <c r="C28" s="91" t="s">
        <v>13</v>
      </c>
      <c r="D28" s="219" t="s">
        <v>83</v>
      </c>
      <c r="E28" s="95" t="s">
        <v>68</v>
      </c>
      <c r="F28" s="134" t="s">
        <v>75</v>
      </c>
      <c r="G28" s="221" t="s">
        <v>59</v>
      </c>
      <c r="H28" s="13"/>
      <c r="I28" s="13"/>
      <c r="J28" s="38"/>
      <c r="K28" s="38"/>
      <c r="L28" s="38"/>
      <c r="U28" s="2"/>
      <c r="V28" s="2"/>
      <c r="W28" s="2"/>
    </row>
    <row r="29" spans="1:24" ht="15" customHeight="1" thickBot="1">
      <c r="A29" s="131">
        <v>1</v>
      </c>
      <c r="B29" s="162">
        <v>2</v>
      </c>
      <c r="C29" s="130">
        <v>3</v>
      </c>
      <c r="D29" s="130">
        <v>4</v>
      </c>
      <c r="E29" s="130">
        <v>5</v>
      </c>
      <c r="F29" s="128">
        <v>6</v>
      </c>
      <c r="G29" s="160">
        <v>7</v>
      </c>
      <c r="H29" s="28"/>
      <c r="I29" s="28"/>
      <c r="J29" s="51"/>
      <c r="K29" s="38"/>
      <c r="L29" s="38"/>
      <c r="V29" s="2"/>
      <c r="W29" s="2"/>
      <c r="X29" s="2"/>
    </row>
    <row r="30" spans="1:24" ht="19.5" customHeight="1" thickBot="1">
      <c r="A30" s="105">
        <v>1</v>
      </c>
      <c r="B30" s="111" t="s">
        <v>10</v>
      </c>
      <c r="C30" s="192">
        <v>4893.1</v>
      </c>
      <c r="D30" s="181"/>
      <c r="E30" s="181">
        <f>C30*D30</f>
        <v>0</v>
      </c>
      <c r="F30" s="188">
        <f>E30*6</f>
        <v>0</v>
      </c>
      <c r="G30" s="276"/>
      <c r="H30" s="13"/>
      <c r="I30" s="28"/>
      <c r="J30" s="51"/>
      <c r="K30" s="2"/>
      <c r="L30" s="2"/>
      <c r="V30" s="2"/>
      <c r="W30" s="2"/>
      <c r="X30" s="2"/>
    </row>
    <row r="31" spans="1:12" ht="31.5" customHeight="1" thickBot="1">
      <c r="A31" s="15"/>
      <c r="B31" s="67"/>
      <c r="C31" s="67"/>
      <c r="D31" s="309" t="s">
        <v>16</v>
      </c>
      <c r="E31" s="310"/>
      <c r="F31" s="265">
        <f>F6+F10+F14+F18+F22+F26+F30</f>
        <v>0</v>
      </c>
      <c r="G31" s="224"/>
      <c r="H31" s="110"/>
      <c r="I31" s="49"/>
      <c r="J31" s="49"/>
      <c r="K31" s="38"/>
      <c r="L31" s="38"/>
    </row>
    <row r="32" spans="1:12" ht="11.25" customHeight="1">
      <c r="A32" s="2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ht="11.25" customHeight="1">
      <c r="A33" s="308" t="s">
        <v>56</v>
      </c>
      <c r="B33" s="308"/>
      <c r="C33" s="308"/>
      <c r="D33" s="308"/>
      <c r="E33" s="308"/>
      <c r="F33" s="308"/>
      <c r="G33" s="308"/>
      <c r="H33" s="38"/>
      <c r="I33" s="38"/>
      <c r="J33" s="38"/>
      <c r="K33" s="38"/>
      <c r="L33" s="38"/>
    </row>
    <row r="34" spans="5:15" ht="19.5" customHeight="1">
      <c r="E34" s="68"/>
      <c r="F34" s="129"/>
      <c r="G34" s="129"/>
      <c r="H34" s="8"/>
      <c r="I34" s="8"/>
      <c r="J34" s="8"/>
      <c r="K34" s="8"/>
      <c r="L34" s="8"/>
      <c r="N34" s="311"/>
      <c r="O34" s="311"/>
    </row>
  </sheetData>
  <sheetProtection/>
  <mergeCells count="13">
    <mergeCell ref="A23:G23"/>
    <mergeCell ref="A27:G27"/>
    <mergeCell ref="A15:G15"/>
    <mergeCell ref="A2:G2"/>
    <mergeCell ref="A1:G1"/>
    <mergeCell ref="K6:L6"/>
    <mergeCell ref="A33:G33"/>
    <mergeCell ref="D31:E31"/>
    <mergeCell ref="N34:O34"/>
    <mergeCell ref="A3:G3"/>
    <mergeCell ref="A7:G7"/>
    <mergeCell ref="A11:G11"/>
    <mergeCell ref="A19:G19"/>
  </mergeCells>
  <printOptions horizontalCentered="1"/>
  <pageMargins left="0.3" right="0.1968503937007874" top="0.23" bottom="0.2" header="0.23" footer="0.1968503937007874"/>
  <pageSetup blackAndWhite="1" fitToHeight="2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="70" zoomScaleNormal="70" zoomScalePageLayoutView="0" workbookViewId="0" topLeftCell="A19">
      <selection activeCell="F30" sqref="F30"/>
    </sheetView>
  </sheetViews>
  <sheetFormatPr defaultColWidth="9.140625" defaultRowHeight="12.75"/>
  <cols>
    <col min="1" max="1" width="4.8515625" style="0" customWidth="1"/>
    <col min="2" max="2" width="21.421875" style="0" customWidth="1"/>
    <col min="3" max="3" width="16.140625" style="0" customWidth="1"/>
    <col min="4" max="4" width="17.421875" style="0" customWidth="1"/>
    <col min="5" max="5" width="15.28125" style="0" customWidth="1"/>
    <col min="6" max="6" width="21.140625" style="0" customWidth="1"/>
    <col min="7" max="7" width="14.7109375" style="0" customWidth="1"/>
    <col min="8" max="8" width="8.8515625" style="0" customWidth="1"/>
    <col min="9" max="9" width="8.421875" style="0" bestFit="1" customWidth="1"/>
    <col min="10" max="10" width="7.28125" style="0" customWidth="1"/>
    <col min="11" max="11" width="10.421875" style="0" customWidth="1"/>
    <col min="12" max="12" width="15.421875" style="0" customWidth="1"/>
    <col min="13" max="13" width="13.140625" style="0" customWidth="1"/>
  </cols>
  <sheetData>
    <row r="1" spans="1:14" ht="18">
      <c r="A1" s="306" t="s">
        <v>47</v>
      </c>
      <c r="B1" s="306"/>
      <c r="C1" s="306"/>
      <c r="D1" s="306"/>
      <c r="E1" s="306"/>
      <c r="F1" s="306"/>
      <c r="G1" s="306"/>
      <c r="H1" s="33"/>
      <c r="I1" s="33"/>
      <c r="J1" s="33"/>
      <c r="K1" s="33"/>
      <c r="L1" s="33"/>
      <c r="M1" s="33"/>
      <c r="N1" s="21"/>
    </row>
    <row r="2" spans="1:14" ht="18">
      <c r="A2" s="305" t="s">
        <v>57</v>
      </c>
      <c r="B2" s="305"/>
      <c r="C2" s="305"/>
      <c r="D2" s="305"/>
      <c r="E2" s="305"/>
      <c r="F2" s="305"/>
      <c r="G2" s="305"/>
      <c r="H2" s="34"/>
      <c r="I2" s="34"/>
      <c r="J2" s="34"/>
      <c r="K2" s="34"/>
      <c r="L2" s="34"/>
      <c r="M2" s="34"/>
      <c r="N2" s="22"/>
    </row>
    <row r="3" spans="1:14" ht="19.5" customHeight="1" thickBot="1">
      <c r="A3" s="315" t="s">
        <v>28</v>
      </c>
      <c r="B3" s="315"/>
      <c r="C3" s="315"/>
      <c r="D3" s="315"/>
      <c r="E3" s="315"/>
      <c r="F3" s="315"/>
      <c r="G3" s="315"/>
      <c r="H3" s="164"/>
      <c r="I3" s="4"/>
      <c r="J3" s="4"/>
      <c r="K3" s="4"/>
      <c r="L3" s="25"/>
      <c r="M3" s="2"/>
      <c r="N3" s="2"/>
    </row>
    <row r="4" spans="1:16" ht="68.25" customHeight="1">
      <c r="A4" s="222" t="s">
        <v>0</v>
      </c>
      <c r="B4" s="220" t="s">
        <v>2</v>
      </c>
      <c r="C4" s="220" t="s">
        <v>24</v>
      </c>
      <c r="D4" s="220" t="s">
        <v>66</v>
      </c>
      <c r="E4" s="220" t="s">
        <v>58</v>
      </c>
      <c r="F4" s="223" t="s">
        <v>36</v>
      </c>
      <c r="G4" s="221" t="s">
        <v>59</v>
      </c>
      <c r="H4" s="69"/>
      <c r="I4" s="4"/>
      <c r="J4" s="4"/>
      <c r="K4" s="4"/>
      <c r="L4" s="4"/>
      <c r="M4" s="4"/>
      <c r="N4" s="2"/>
      <c r="O4" s="2"/>
      <c r="P4" s="2"/>
    </row>
    <row r="5" spans="1:14" ht="15" customHeight="1">
      <c r="A5" s="87">
        <v>1</v>
      </c>
      <c r="B5" s="135">
        <v>2</v>
      </c>
      <c r="C5" s="135">
        <v>3</v>
      </c>
      <c r="D5" s="135">
        <v>4</v>
      </c>
      <c r="E5" s="135">
        <v>5</v>
      </c>
      <c r="F5" s="135">
        <v>6</v>
      </c>
      <c r="G5" s="269">
        <v>7</v>
      </c>
      <c r="H5" s="69"/>
      <c r="I5" s="4"/>
      <c r="J5" s="4"/>
      <c r="K5" s="12"/>
      <c r="L5" s="2"/>
      <c r="M5" s="2"/>
      <c r="N5" s="2"/>
    </row>
    <row r="6" spans="1:14" ht="34.5" customHeight="1">
      <c r="A6" s="210">
        <v>1</v>
      </c>
      <c r="B6" s="211" t="s">
        <v>3</v>
      </c>
      <c r="C6" s="212">
        <v>49833</v>
      </c>
      <c r="D6" s="213"/>
      <c r="E6" s="212">
        <f>C6*D6</f>
        <v>0</v>
      </c>
      <c r="F6" s="214">
        <f>E6*36</f>
        <v>0</v>
      </c>
      <c r="G6" s="215"/>
      <c r="H6" s="69"/>
      <c r="I6" s="4"/>
      <c r="J6" s="4"/>
      <c r="K6" s="4"/>
      <c r="L6" s="2"/>
      <c r="M6" s="2"/>
      <c r="N6" s="2"/>
    </row>
    <row r="7" spans="1:14" ht="48" customHeight="1" thickBot="1">
      <c r="A7" s="209">
        <v>2</v>
      </c>
      <c r="B7" s="99" t="s">
        <v>26</v>
      </c>
      <c r="C7" s="104">
        <v>82833.3</v>
      </c>
      <c r="D7" s="225"/>
      <c r="E7" s="226">
        <f>C7*D7</f>
        <v>0</v>
      </c>
      <c r="F7" s="227">
        <f>E7*36</f>
        <v>0</v>
      </c>
      <c r="G7" s="228"/>
      <c r="H7" s="69"/>
      <c r="I7" s="4"/>
      <c r="J7" s="4"/>
      <c r="K7" s="4"/>
      <c r="L7" s="2"/>
      <c r="M7" s="2"/>
      <c r="N7" s="2"/>
    </row>
    <row r="8" spans="1:14" ht="32.25" customHeight="1" thickBot="1">
      <c r="A8" s="132"/>
      <c r="B8" s="133" t="s">
        <v>22</v>
      </c>
      <c r="C8" s="270">
        <f>SUM(C6:C7)</f>
        <v>132666.3</v>
      </c>
      <c r="D8" s="271"/>
      <c r="E8" s="272">
        <f>SUM(E6:E7)</f>
        <v>0</v>
      </c>
      <c r="F8" s="273">
        <f>SUM(F6:F7)</f>
        <v>0</v>
      </c>
      <c r="G8" s="274"/>
      <c r="H8" s="69"/>
      <c r="I8" s="4"/>
      <c r="J8" s="4"/>
      <c r="K8" s="4"/>
      <c r="L8" s="2"/>
      <c r="M8" s="2"/>
      <c r="N8" s="2"/>
    </row>
    <row r="9" spans="1:14" ht="19.5" customHeight="1" thickBot="1">
      <c r="A9" s="315" t="s">
        <v>29</v>
      </c>
      <c r="B9" s="315"/>
      <c r="C9" s="315"/>
      <c r="D9" s="315"/>
      <c r="E9" s="315"/>
      <c r="F9" s="315"/>
      <c r="G9" s="315"/>
      <c r="H9" s="69"/>
      <c r="I9" s="4"/>
      <c r="J9" s="4"/>
      <c r="K9" s="4"/>
      <c r="L9" s="2"/>
      <c r="M9" s="2"/>
      <c r="N9" s="2"/>
    </row>
    <row r="10" spans="1:14" ht="81.75" customHeight="1" thickBot="1">
      <c r="A10" s="85" t="s">
        <v>1</v>
      </c>
      <c r="B10" s="220" t="s">
        <v>2</v>
      </c>
      <c r="C10" s="220" t="s">
        <v>24</v>
      </c>
      <c r="D10" s="220" t="s">
        <v>84</v>
      </c>
      <c r="E10" s="220" t="s">
        <v>62</v>
      </c>
      <c r="F10" s="223" t="s">
        <v>37</v>
      </c>
      <c r="G10" s="221" t="s">
        <v>59</v>
      </c>
      <c r="H10" s="69"/>
      <c r="I10" s="4"/>
      <c r="J10" s="4"/>
      <c r="K10" s="4"/>
      <c r="L10" s="2"/>
      <c r="M10" s="2"/>
      <c r="N10" s="2"/>
    </row>
    <row r="11" spans="1:16" ht="15" customHeight="1" thickBot="1">
      <c r="A11" s="159">
        <v>1</v>
      </c>
      <c r="B11" s="161">
        <v>2</v>
      </c>
      <c r="C11" s="95">
        <v>3</v>
      </c>
      <c r="D11" s="95">
        <v>4</v>
      </c>
      <c r="E11" s="95">
        <v>5</v>
      </c>
      <c r="F11" s="95">
        <v>6</v>
      </c>
      <c r="G11" s="160">
        <v>7</v>
      </c>
      <c r="H11" s="69"/>
      <c r="I11" s="4"/>
      <c r="J11" s="4"/>
      <c r="K11" s="4"/>
      <c r="L11" s="4"/>
      <c r="M11" s="4"/>
      <c r="N11" s="2"/>
      <c r="O11" s="2"/>
      <c r="P11" s="2"/>
    </row>
    <row r="12" spans="1:16" ht="24.75" customHeight="1" thickBot="1">
      <c r="A12" s="105">
        <v>1</v>
      </c>
      <c r="B12" s="112" t="s">
        <v>8</v>
      </c>
      <c r="C12" s="192">
        <v>148195</v>
      </c>
      <c r="D12" s="181"/>
      <c r="E12" s="181">
        <f>C12*D12</f>
        <v>0</v>
      </c>
      <c r="F12" s="233">
        <f>E12*18</f>
        <v>0</v>
      </c>
      <c r="G12" s="232"/>
      <c r="H12" s="69"/>
      <c r="I12" s="4"/>
      <c r="J12" s="4"/>
      <c r="K12" s="4"/>
      <c r="L12" s="229"/>
      <c r="M12" s="4"/>
      <c r="N12" s="2"/>
      <c r="O12" s="2"/>
      <c r="P12" s="2"/>
    </row>
    <row r="13" spans="1:14" ht="19.5" customHeight="1" thickBot="1">
      <c r="A13" s="315" t="s">
        <v>27</v>
      </c>
      <c r="B13" s="315"/>
      <c r="C13" s="315"/>
      <c r="D13" s="315"/>
      <c r="E13" s="315"/>
      <c r="F13" s="315"/>
      <c r="G13" s="315"/>
      <c r="H13" s="69"/>
      <c r="L13" s="2"/>
      <c r="M13" s="2"/>
      <c r="N13" s="2"/>
    </row>
    <row r="14" spans="1:14" ht="75.75" customHeight="1" thickBot="1">
      <c r="A14" s="86" t="s">
        <v>1</v>
      </c>
      <c r="B14" s="88" t="s">
        <v>2</v>
      </c>
      <c r="C14" s="219" t="s">
        <v>4</v>
      </c>
      <c r="D14" s="220" t="s">
        <v>85</v>
      </c>
      <c r="E14" s="220" t="s">
        <v>64</v>
      </c>
      <c r="F14" s="134" t="s">
        <v>44</v>
      </c>
      <c r="G14" s="221" t="s">
        <v>59</v>
      </c>
      <c r="H14" s="69"/>
      <c r="L14" s="2"/>
      <c r="M14" s="2"/>
      <c r="N14" s="2"/>
    </row>
    <row r="15" spans="1:14" s="37" customFormat="1" ht="14.25" customHeight="1" thickBot="1">
      <c r="A15" s="159">
        <v>1</v>
      </c>
      <c r="B15" s="161">
        <v>2</v>
      </c>
      <c r="C15" s="95">
        <v>3</v>
      </c>
      <c r="D15" s="95">
        <v>4</v>
      </c>
      <c r="E15" s="95">
        <v>5</v>
      </c>
      <c r="F15" s="95">
        <v>6</v>
      </c>
      <c r="G15" s="160">
        <v>7</v>
      </c>
      <c r="H15" s="69"/>
      <c r="L15" s="15"/>
      <c r="M15" s="15"/>
      <c r="N15" s="15"/>
    </row>
    <row r="16" spans="1:14" ht="24.75" customHeight="1" thickBot="1">
      <c r="A16" s="105">
        <v>1</v>
      </c>
      <c r="B16" s="106" t="s">
        <v>9</v>
      </c>
      <c r="C16" s="193">
        <v>300</v>
      </c>
      <c r="D16" s="182"/>
      <c r="E16" s="183">
        <f>C16*D16</f>
        <v>0</v>
      </c>
      <c r="F16" s="234">
        <f>E16*18</f>
        <v>0</v>
      </c>
      <c r="G16" s="277"/>
      <c r="H16" s="69"/>
      <c r="L16" s="2"/>
      <c r="M16" s="2"/>
      <c r="N16" s="2"/>
    </row>
    <row r="17" spans="1:14" ht="19.5" customHeight="1" thickBot="1">
      <c r="A17" s="315" t="s">
        <v>33</v>
      </c>
      <c r="B17" s="315"/>
      <c r="C17" s="315"/>
      <c r="D17" s="315"/>
      <c r="E17" s="315"/>
      <c r="F17" s="315"/>
      <c r="G17" s="315"/>
      <c r="H17" s="69"/>
      <c r="L17" s="2"/>
      <c r="M17" s="2"/>
      <c r="N17" s="2"/>
    </row>
    <row r="18" spans="1:14" ht="68.25" customHeight="1" thickBot="1">
      <c r="A18" s="94" t="s">
        <v>1</v>
      </c>
      <c r="B18" s="95" t="s">
        <v>2</v>
      </c>
      <c r="C18" s="220" t="s">
        <v>24</v>
      </c>
      <c r="D18" s="95" t="s">
        <v>86</v>
      </c>
      <c r="E18" s="95" t="s">
        <v>63</v>
      </c>
      <c r="F18" s="96" t="s">
        <v>39</v>
      </c>
      <c r="G18" s="221" t="s">
        <v>60</v>
      </c>
      <c r="H18" s="69"/>
      <c r="L18" s="2"/>
      <c r="M18" s="2"/>
      <c r="N18" s="2"/>
    </row>
    <row r="19" spans="1:14" ht="15" customHeight="1" thickBot="1">
      <c r="A19" s="159">
        <v>1</v>
      </c>
      <c r="B19" s="161">
        <v>2</v>
      </c>
      <c r="C19" s="95">
        <v>3</v>
      </c>
      <c r="D19" s="95">
        <v>4</v>
      </c>
      <c r="E19" s="95">
        <v>5</v>
      </c>
      <c r="F19" s="95">
        <v>6</v>
      </c>
      <c r="G19" s="160">
        <v>7</v>
      </c>
      <c r="H19" s="69"/>
      <c r="L19" s="2"/>
      <c r="M19" s="2"/>
      <c r="N19" s="2"/>
    </row>
    <row r="20" spans="1:14" ht="18" customHeight="1" thickBot="1">
      <c r="A20" s="98">
        <v>1</v>
      </c>
      <c r="B20" s="107" t="s">
        <v>5</v>
      </c>
      <c r="C20" s="194">
        <v>4746</v>
      </c>
      <c r="D20" s="184"/>
      <c r="E20" s="127">
        <f>C20*D20</f>
        <v>0</v>
      </c>
      <c r="F20" s="234">
        <f>E20*9</f>
        <v>0</v>
      </c>
      <c r="G20" s="267"/>
      <c r="H20" s="69"/>
      <c r="L20" s="2"/>
      <c r="M20" s="2"/>
      <c r="N20" s="2"/>
    </row>
    <row r="21" spans="1:14" ht="19.5" customHeight="1" thickBot="1">
      <c r="A21" s="315" t="s">
        <v>31</v>
      </c>
      <c r="B21" s="315"/>
      <c r="C21" s="315"/>
      <c r="D21" s="315"/>
      <c r="E21" s="315"/>
      <c r="F21" s="315"/>
      <c r="G21" s="315"/>
      <c r="H21" s="69"/>
      <c r="L21" s="2"/>
      <c r="M21" s="2"/>
      <c r="N21" s="2"/>
    </row>
    <row r="22" spans="1:12" ht="97.5" customHeight="1" thickBot="1">
      <c r="A22" s="86" t="s">
        <v>1</v>
      </c>
      <c r="B22" s="219" t="s">
        <v>2</v>
      </c>
      <c r="C22" s="220" t="s">
        <v>24</v>
      </c>
      <c r="D22" s="219" t="s">
        <v>87</v>
      </c>
      <c r="E22" s="95" t="s">
        <v>38</v>
      </c>
      <c r="F22" s="108" t="s">
        <v>40</v>
      </c>
      <c r="G22" s="221" t="s">
        <v>59</v>
      </c>
      <c r="H22" s="69"/>
      <c r="K22" s="2"/>
      <c r="L22" s="2"/>
    </row>
    <row r="23" spans="1:13" ht="13.5" thickBot="1">
      <c r="A23" s="177">
        <v>1</v>
      </c>
      <c r="B23" s="162">
        <v>2</v>
      </c>
      <c r="C23" s="176">
        <v>3</v>
      </c>
      <c r="D23" s="176">
        <v>4</v>
      </c>
      <c r="E23" s="176">
        <v>5</v>
      </c>
      <c r="F23" s="176">
        <v>6</v>
      </c>
      <c r="G23" s="221">
        <v>7</v>
      </c>
      <c r="H23" s="69"/>
      <c r="K23" s="2"/>
      <c r="L23" s="2"/>
      <c r="M23" s="2"/>
    </row>
    <row r="24" spans="1:13" ht="24.75" customHeight="1" thickBot="1">
      <c r="A24" s="105">
        <v>1</v>
      </c>
      <c r="B24" s="106" t="s">
        <v>20</v>
      </c>
      <c r="C24" s="192">
        <v>11528</v>
      </c>
      <c r="D24" s="181"/>
      <c r="E24" s="181">
        <f>C24*D24</f>
        <v>0</v>
      </c>
      <c r="F24" s="234">
        <f>E24*6</f>
        <v>0</v>
      </c>
      <c r="G24" s="232"/>
      <c r="H24" s="69"/>
      <c r="K24" s="2"/>
      <c r="L24" s="2"/>
      <c r="M24" s="2"/>
    </row>
    <row r="25" spans="1:14" ht="19.5" customHeight="1" thickBot="1">
      <c r="A25" s="315" t="s">
        <v>34</v>
      </c>
      <c r="B25" s="315"/>
      <c r="C25" s="315"/>
      <c r="D25" s="315"/>
      <c r="E25" s="315"/>
      <c r="F25" s="315"/>
      <c r="G25" s="315"/>
      <c r="H25" s="69"/>
      <c r="L25" s="2"/>
      <c r="M25" s="2"/>
      <c r="N25" s="2"/>
    </row>
    <row r="26" spans="1:16" ht="84.75" customHeight="1" thickBot="1">
      <c r="A26" s="94" t="s">
        <v>1</v>
      </c>
      <c r="B26" s="95" t="s">
        <v>2</v>
      </c>
      <c r="C26" s="95" t="s">
        <v>14</v>
      </c>
      <c r="D26" s="95" t="s">
        <v>88</v>
      </c>
      <c r="E26" s="95" t="s">
        <v>41</v>
      </c>
      <c r="F26" s="96" t="s">
        <v>45</v>
      </c>
      <c r="G26" s="221" t="s">
        <v>59</v>
      </c>
      <c r="H26" s="69"/>
      <c r="N26" s="2"/>
      <c r="O26" s="2"/>
      <c r="P26" s="2"/>
    </row>
    <row r="27" spans="1:13" ht="15" customHeight="1" thickBot="1">
      <c r="A27" s="159">
        <v>1</v>
      </c>
      <c r="B27" s="161">
        <v>2</v>
      </c>
      <c r="C27" s="95">
        <v>3</v>
      </c>
      <c r="D27" s="95">
        <v>4</v>
      </c>
      <c r="E27" s="95">
        <v>5</v>
      </c>
      <c r="F27" s="95">
        <v>6</v>
      </c>
      <c r="G27" s="160">
        <v>7</v>
      </c>
      <c r="H27" s="69"/>
      <c r="K27" s="2"/>
      <c r="L27" s="2"/>
      <c r="M27" s="2"/>
    </row>
    <row r="28" spans="1:13" ht="24.75" customHeight="1" thickBot="1">
      <c r="A28" s="44">
        <v>1</v>
      </c>
      <c r="B28" s="45" t="s">
        <v>6</v>
      </c>
      <c r="C28" s="195">
        <v>4396.99</v>
      </c>
      <c r="D28" s="185"/>
      <c r="E28" s="185">
        <f>C28*D28</f>
        <v>0</v>
      </c>
      <c r="F28" s="234">
        <f>E28*3</f>
        <v>0</v>
      </c>
      <c r="G28" s="231"/>
      <c r="H28" s="69"/>
      <c r="K28" s="2"/>
      <c r="L28" s="2"/>
      <c r="M28" s="2"/>
    </row>
    <row r="29" spans="1:14" ht="19.5" customHeight="1" thickBot="1">
      <c r="A29" s="315" t="s">
        <v>32</v>
      </c>
      <c r="B29" s="315"/>
      <c r="C29" s="315"/>
      <c r="D29" s="315"/>
      <c r="E29" s="315"/>
      <c r="F29" s="315"/>
      <c r="G29" s="315"/>
      <c r="H29" s="69"/>
      <c r="L29" s="2"/>
      <c r="M29" s="2"/>
      <c r="N29" s="2"/>
    </row>
    <row r="30" spans="1:13" ht="69" customHeight="1" thickBot="1">
      <c r="A30" s="86" t="s">
        <v>1</v>
      </c>
      <c r="B30" s="219" t="s">
        <v>2</v>
      </c>
      <c r="C30" s="219" t="s">
        <v>13</v>
      </c>
      <c r="D30" s="219" t="s">
        <v>89</v>
      </c>
      <c r="E30" s="95" t="s">
        <v>42</v>
      </c>
      <c r="F30" s="134" t="s">
        <v>43</v>
      </c>
      <c r="G30" s="221" t="s">
        <v>61</v>
      </c>
      <c r="H30" s="69"/>
      <c r="K30" s="2"/>
      <c r="L30" s="2"/>
      <c r="M30" s="2"/>
    </row>
    <row r="31" spans="1:14" ht="14.25" customHeight="1" thickBot="1">
      <c r="A31" s="177">
        <v>1</v>
      </c>
      <c r="B31" s="162">
        <v>2</v>
      </c>
      <c r="C31" s="176">
        <v>3</v>
      </c>
      <c r="D31" s="176">
        <v>4</v>
      </c>
      <c r="E31" s="176">
        <v>5</v>
      </c>
      <c r="F31" s="176">
        <v>6</v>
      </c>
      <c r="G31" s="221">
        <v>7</v>
      </c>
      <c r="H31" s="69"/>
      <c r="L31" s="2"/>
      <c r="M31" s="2"/>
      <c r="N31" s="2"/>
    </row>
    <row r="32" spans="1:14" ht="24.75" customHeight="1" thickBot="1">
      <c r="A32" s="105">
        <v>1</v>
      </c>
      <c r="B32" s="111" t="s">
        <v>10</v>
      </c>
      <c r="C32" s="192">
        <v>4396.99</v>
      </c>
      <c r="D32" s="181"/>
      <c r="E32" s="181">
        <f>C32*D32</f>
        <v>0</v>
      </c>
      <c r="F32" s="234">
        <f>E32*6</f>
        <v>0</v>
      </c>
      <c r="G32" s="232"/>
      <c r="H32" s="69"/>
      <c r="J32" s="38"/>
      <c r="L32" s="2"/>
      <c r="M32" s="2"/>
      <c r="N32" s="2"/>
    </row>
    <row r="33" spans="1:12" ht="22.5" customHeight="1" thickBot="1">
      <c r="A33" s="37"/>
      <c r="B33" s="132"/>
      <c r="C33" s="165"/>
      <c r="D33" s="316" t="s">
        <v>11</v>
      </c>
      <c r="E33" s="316"/>
      <c r="F33" s="279">
        <f>F8+F12+F16+F20+F24+F28+F32</f>
        <v>0</v>
      </c>
      <c r="G33" s="268"/>
      <c r="H33" s="28"/>
      <c r="L33" s="32"/>
    </row>
    <row r="35" spans="1:7" ht="12.75">
      <c r="A35" s="314" t="s">
        <v>56</v>
      </c>
      <c r="B35" s="314"/>
      <c r="C35" s="314"/>
      <c r="D35" s="314"/>
      <c r="E35" s="314"/>
      <c r="F35" s="314"/>
      <c r="G35" s="314"/>
    </row>
  </sheetData>
  <sheetProtection/>
  <mergeCells count="11">
    <mergeCell ref="D33:E33"/>
    <mergeCell ref="A2:G2"/>
    <mergeCell ref="A1:G1"/>
    <mergeCell ref="A35:G35"/>
    <mergeCell ref="A3:G3"/>
    <mergeCell ref="A9:G9"/>
    <mergeCell ref="A13:G13"/>
    <mergeCell ref="A17:G17"/>
    <mergeCell ref="A21:G21"/>
    <mergeCell ref="A25:G25"/>
    <mergeCell ref="A29:G29"/>
  </mergeCells>
  <printOptions/>
  <pageMargins left="1.299212598425197" right="0.31496062992125984" top="0.7874015748031497" bottom="0.2362204724409449" header="0.1968503937007874" footer="0.15748031496062992"/>
  <pageSetup blackAndWhite="1" fitToHeight="2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="80" zoomScaleNormal="80" zoomScalePageLayoutView="0" workbookViewId="0" topLeftCell="A1">
      <selection activeCell="A27" sqref="A27:IV27"/>
    </sheetView>
  </sheetViews>
  <sheetFormatPr defaultColWidth="9.140625" defaultRowHeight="12.75"/>
  <cols>
    <col min="1" max="1" width="3.00390625" style="0" customWidth="1"/>
    <col min="2" max="2" width="21.421875" style="0" customWidth="1"/>
    <col min="3" max="3" width="16.140625" style="0" customWidth="1"/>
    <col min="4" max="4" width="14.140625" style="0" customWidth="1"/>
    <col min="5" max="5" width="20.7109375" style="0" customWidth="1"/>
    <col min="6" max="6" width="23.28125" style="0" customWidth="1"/>
    <col min="7" max="7" width="18.421875" style="0" customWidth="1"/>
    <col min="8" max="8" width="18.140625" style="0" customWidth="1"/>
    <col min="9" max="9" width="15.140625" style="0" customWidth="1"/>
    <col min="10" max="10" width="13.421875" style="0" bestFit="1" customWidth="1"/>
    <col min="11" max="11" width="8.140625" style="0" customWidth="1"/>
    <col min="12" max="12" width="13.28125" style="0" customWidth="1"/>
    <col min="13" max="13" width="16.28125" style="0" customWidth="1"/>
    <col min="14" max="14" width="15.8515625" style="0" customWidth="1"/>
    <col min="15" max="15" width="14.8515625" style="0" customWidth="1"/>
    <col min="16" max="16" width="18.57421875" style="0" customWidth="1"/>
    <col min="17" max="17" width="7.7109375" style="0" customWidth="1"/>
    <col min="18" max="18" width="13.57421875" style="0" bestFit="1" customWidth="1"/>
    <col min="19" max="19" width="13.421875" style="0" bestFit="1" customWidth="1"/>
    <col min="20" max="20" width="7.7109375" style="0" customWidth="1"/>
    <col min="21" max="21" width="10.421875" style="0" customWidth="1"/>
    <col min="22" max="22" width="14.00390625" style="0" customWidth="1"/>
    <col min="23" max="23" width="13.7109375" style="0" customWidth="1"/>
  </cols>
  <sheetData>
    <row r="1" spans="1:23" ht="18">
      <c r="A1" s="317" t="s">
        <v>47</v>
      </c>
      <c r="B1" s="317"/>
      <c r="C1" s="317"/>
      <c r="D1" s="317"/>
      <c r="E1" s="317"/>
      <c r="F1" s="317"/>
      <c r="G1" s="317"/>
      <c r="H1" s="280"/>
      <c r="I1" s="20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ht="15.75">
      <c r="A2" s="329" t="s">
        <v>69</v>
      </c>
      <c r="B2" s="329"/>
      <c r="C2" s="329"/>
      <c r="D2" s="329"/>
      <c r="E2" s="329"/>
      <c r="F2" s="329"/>
      <c r="G2" s="329"/>
      <c r="H2" s="329"/>
      <c r="I2" s="20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9.5" customHeight="1" thickBot="1">
      <c r="A3" s="4"/>
      <c r="B3" s="8" t="s">
        <v>28</v>
      </c>
      <c r="C3" s="37"/>
      <c r="D3" s="37"/>
      <c r="E3" s="37"/>
      <c r="F3" s="39"/>
      <c r="G3" s="39"/>
      <c r="H3" s="39"/>
      <c r="I3" s="39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4"/>
      <c r="V3" s="25"/>
      <c r="W3" s="2"/>
    </row>
    <row r="4" spans="1:25" ht="72.75" customHeight="1" thickBot="1">
      <c r="A4" s="159" t="s">
        <v>0</v>
      </c>
      <c r="B4" s="95" t="s">
        <v>2</v>
      </c>
      <c r="C4" s="95" t="s">
        <v>24</v>
      </c>
      <c r="D4" s="95" t="s">
        <v>48</v>
      </c>
      <c r="E4" s="95" t="s">
        <v>76</v>
      </c>
      <c r="F4" s="96" t="s">
        <v>77</v>
      </c>
      <c r="G4" s="160" t="s">
        <v>61</v>
      </c>
      <c r="H4" s="283"/>
      <c r="I4" s="79"/>
      <c r="J4" s="9"/>
      <c r="K4" s="35"/>
      <c r="L4" s="117"/>
      <c r="M4" s="117"/>
      <c r="N4" s="117"/>
      <c r="O4" s="117"/>
      <c r="P4" s="15"/>
      <c r="Q4" s="326"/>
      <c r="R4" s="326"/>
      <c r="S4" s="322"/>
      <c r="T4" s="322"/>
      <c r="U4" s="4"/>
      <c r="V4" s="4"/>
      <c r="W4" s="4"/>
      <c r="X4" s="2"/>
      <c r="Y4" s="2"/>
    </row>
    <row r="5" spans="1:23" ht="15" customHeight="1" thickBot="1">
      <c r="A5" s="174">
        <v>1</v>
      </c>
      <c r="B5" s="200">
        <v>2</v>
      </c>
      <c r="C5" s="200">
        <v>3</v>
      </c>
      <c r="D5" s="200">
        <v>4</v>
      </c>
      <c r="E5" s="200">
        <v>5</v>
      </c>
      <c r="F5" s="168">
        <v>6</v>
      </c>
      <c r="G5" s="175">
        <v>7</v>
      </c>
      <c r="H5" s="283"/>
      <c r="I5" s="79"/>
      <c r="J5" s="5"/>
      <c r="K5" s="139"/>
      <c r="L5" s="117"/>
      <c r="M5" s="117"/>
      <c r="N5" s="117"/>
      <c r="O5" s="117"/>
      <c r="P5" s="117"/>
      <c r="Q5" s="322"/>
      <c r="R5" s="322"/>
      <c r="S5" s="322"/>
      <c r="T5" s="322"/>
      <c r="U5" s="12"/>
      <c r="V5" s="2"/>
      <c r="W5" s="2"/>
    </row>
    <row r="6" spans="1:23" ht="24.75" customHeight="1" thickBot="1">
      <c r="A6" s="169">
        <v>1</v>
      </c>
      <c r="B6" s="170" t="s">
        <v>3</v>
      </c>
      <c r="C6" s="171">
        <v>73166.5</v>
      </c>
      <c r="D6" s="172"/>
      <c r="E6" s="172">
        <f>D6*C6</f>
        <v>0</v>
      </c>
      <c r="F6" s="262">
        <f>E6*36</f>
        <v>0</v>
      </c>
      <c r="G6" s="281"/>
      <c r="H6" s="282"/>
      <c r="I6" s="138"/>
      <c r="J6" s="109"/>
      <c r="K6" s="139"/>
      <c r="L6" s="117"/>
      <c r="M6" s="140"/>
      <c r="N6" s="141"/>
      <c r="O6" s="141"/>
      <c r="P6" s="142"/>
      <c r="Q6" s="321"/>
      <c r="R6" s="330"/>
      <c r="S6" s="321"/>
      <c r="T6" s="321"/>
      <c r="U6" s="4"/>
      <c r="V6" s="2"/>
      <c r="W6" s="2"/>
    </row>
    <row r="7" spans="1:23" ht="19.5" customHeight="1" thickBot="1">
      <c r="A7" s="16"/>
      <c r="B7" s="8" t="s">
        <v>29</v>
      </c>
      <c r="C7" s="37"/>
      <c r="D7" s="37"/>
      <c r="E7" s="42"/>
      <c r="F7" s="17"/>
      <c r="G7" s="19"/>
      <c r="H7" s="19"/>
      <c r="I7" s="5"/>
      <c r="J7" s="5"/>
      <c r="K7" s="10"/>
      <c r="L7" s="143"/>
      <c r="M7" s="144"/>
      <c r="N7" s="5"/>
      <c r="O7" s="10"/>
      <c r="P7" s="17"/>
      <c r="Q7" s="19"/>
      <c r="R7" s="19"/>
      <c r="S7" s="5"/>
      <c r="T7" s="5"/>
      <c r="U7" s="4"/>
      <c r="V7" s="2"/>
      <c r="W7" s="2"/>
    </row>
    <row r="8" spans="1:23" ht="81.75" customHeight="1" thickBot="1">
      <c r="A8" s="250" t="s">
        <v>1</v>
      </c>
      <c r="B8" s="178" t="s">
        <v>2</v>
      </c>
      <c r="C8" s="166" t="s">
        <v>25</v>
      </c>
      <c r="D8" s="95" t="s">
        <v>90</v>
      </c>
      <c r="E8" s="203" t="s">
        <v>96</v>
      </c>
      <c r="F8" s="251" t="s">
        <v>97</v>
      </c>
      <c r="G8" s="252" t="s">
        <v>98</v>
      </c>
      <c r="H8" s="95" t="s">
        <v>99</v>
      </c>
      <c r="I8" s="5"/>
      <c r="J8" s="5"/>
      <c r="K8" s="145"/>
      <c r="L8" s="9"/>
      <c r="M8" s="146"/>
      <c r="N8" s="117"/>
      <c r="O8" s="20"/>
      <c r="P8" s="147"/>
      <c r="Q8" s="148"/>
      <c r="R8" s="148"/>
      <c r="S8" s="26"/>
      <c r="T8" s="5"/>
      <c r="U8" s="4"/>
      <c r="V8" s="2"/>
      <c r="W8" s="2"/>
    </row>
    <row r="9" spans="1:23" ht="16.5" customHeight="1" thickBot="1">
      <c r="A9" s="254">
        <v>1</v>
      </c>
      <c r="B9" s="203">
        <v>2</v>
      </c>
      <c r="C9" s="253">
        <v>3</v>
      </c>
      <c r="D9" s="253">
        <v>4</v>
      </c>
      <c r="E9" s="253">
        <v>5</v>
      </c>
      <c r="F9" s="95">
        <v>6</v>
      </c>
      <c r="G9" s="256">
        <v>7</v>
      </c>
      <c r="H9" s="253">
        <v>8</v>
      </c>
      <c r="I9" s="5"/>
      <c r="J9" s="5"/>
      <c r="K9" s="10"/>
      <c r="L9" s="20"/>
      <c r="M9" s="149"/>
      <c r="N9" s="150"/>
      <c r="O9" s="150"/>
      <c r="P9" s="150"/>
      <c r="Q9" s="150"/>
      <c r="R9" s="150"/>
      <c r="S9" s="151"/>
      <c r="T9" s="5"/>
      <c r="U9" s="4"/>
      <c r="V9" s="2"/>
      <c r="W9" s="2"/>
    </row>
    <row r="10" spans="1:23" ht="27" customHeight="1">
      <c r="A10" s="249">
        <v>1</v>
      </c>
      <c r="B10" s="136" t="s">
        <v>8</v>
      </c>
      <c r="C10" s="167">
        <v>38250</v>
      </c>
      <c r="D10" s="238"/>
      <c r="E10" s="239">
        <f>C10*D10</f>
        <v>0</v>
      </c>
      <c r="F10" s="240">
        <v>36</v>
      </c>
      <c r="G10" s="255">
        <f>E10*F10</f>
        <v>0</v>
      </c>
      <c r="H10" s="239"/>
      <c r="I10" s="5"/>
      <c r="J10" s="5"/>
      <c r="K10" s="324"/>
      <c r="L10" s="332"/>
      <c r="M10" s="18"/>
      <c r="N10" s="152"/>
      <c r="O10" s="19"/>
      <c r="P10" s="153"/>
      <c r="Q10" s="150"/>
      <c r="R10" s="19"/>
      <c r="S10" s="52"/>
      <c r="T10" s="5"/>
      <c r="U10" s="4"/>
      <c r="V10" s="2"/>
      <c r="W10" s="2"/>
    </row>
    <row r="11" spans="1:23" ht="27" customHeight="1">
      <c r="A11" s="235"/>
      <c r="B11" s="136"/>
      <c r="C11" s="89">
        <f>380+76227.4+89379</f>
        <v>165986.4</v>
      </c>
      <c r="D11" s="241"/>
      <c r="E11" s="242">
        <f>C11*D11</f>
        <v>0</v>
      </c>
      <c r="F11" s="243">
        <v>18</v>
      </c>
      <c r="G11" s="255">
        <f>E11*F11</f>
        <v>0</v>
      </c>
      <c r="H11" s="242"/>
      <c r="I11" s="5"/>
      <c r="J11" s="5"/>
      <c r="K11" s="324"/>
      <c r="L11" s="332"/>
      <c r="M11" s="18"/>
      <c r="N11" s="152"/>
      <c r="O11" s="19"/>
      <c r="P11" s="153"/>
      <c r="Q11" s="150"/>
      <c r="R11" s="19"/>
      <c r="S11" s="52"/>
      <c r="T11" s="5"/>
      <c r="U11" s="4"/>
      <c r="V11" s="2"/>
      <c r="W11" s="2"/>
    </row>
    <row r="12" spans="1:23" ht="27" customHeight="1">
      <c r="A12" s="235"/>
      <c r="B12" s="136"/>
      <c r="C12" s="89">
        <f>114566+15300+16000</f>
        <v>145866</v>
      </c>
      <c r="D12" s="241"/>
      <c r="E12" s="242">
        <f>C12*D12</f>
        <v>0</v>
      </c>
      <c r="F12" s="243">
        <v>15</v>
      </c>
      <c r="G12" s="255">
        <f>E12*F12</f>
        <v>0</v>
      </c>
      <c r="H12" s="242"/>
      <c r="I12" s="5"/>
      <c r="J12" s="5"/>
      <c r="K12" s="324"/>
      <c r="L12" s="332"/>
      <c r="M12" s="18"/>
      <c r="N12" s="152"/>
      <c r="O12" s="19"/>
      <c r="P12" s="153"/>
      <c r="Q12" s="150"/>
      <c r="R12" s="19"/>
      <c r="S12" s="52"/>
      <c r="T12" s="5"/>
      <c r="U12" s="4"/>
      <c r="V12" s="2"/>
      <c r="W12" s="2"/>
    </row>
    <row r="13" spans="1:23" ht="23.25" customHeight="1" thickBot="1">
      <c r="A13" s="236"/>
      <c r="B13" s="137"/>
      <c r="C13" s="90">
        <v>213514</v>
      </c>
      <c r="D13" s="241"/>
      <c r="E13" s="244">
        <f>C13*D13</f>
        <v>0</v>
      </c>
      <c r="F13" s="245">
        <v>6</v>
      </c>
      <c r="G13" s="255">
        <f>E13*F13</f>
        <v>0</v>
      </c>
      <c r="H13" s="242"/>
      <c r="I13" s="5"/>
      <c r="J13" s="5"/>
      <c r="K13" s="324"/>
      <c r="L13" s="332"/>
      <c r="M13" s="18"/>
      <c r="N13" s="152"/>
      <c r="O13" s="19"/>
      <c r="P13" s="153"/>
      <c r="Q13" s="150"/>
      <c r="R13" s="19"/>
      <c r="S13" s="52"/>
      <c r="T13" s="5"/>
      <c r="U13" s="4"/>
      <c r="V13" s="2"/>
      <c r="W13" s="2"/>
    </row>
    <row r="14" spans="1:23" ht="25.5" customHeight="1" thickBot="1">
      <c r="A14" s="237"/>
      <c r="B14" s="202" t="s">
        <v>23</v>
      </c>
      <c r="C14" s="196">
        <f>SUM(C10:C13)</f>
        <v>563616.4</v>
      </c>
      <c r="D14" s="246"/>
      <c r="E14" s="247">
        <f>SUM(E10:E13)</f>
        <v>0</v>
      </c>
      <c r="F14" s="248"/>
      <c r="G14" s="263">
        <f>SUM(G10:G13)</f>
        <v>0</v>
      </c>
      <c r="H14" s="258"/>
      <c r="I14" s="138"/>
      <c r="J14" s="109"/>
      <c r="K14" s="10"/>
      <c r="L14" s="84"/>
      <c r="M14" s="18"/>
      <c r="N14" s="10"/>
      <c r="O14" s="19"/>
      <c r="P14" s="17"/>
      <c r="Q14" s="19"/>
      <c r="R14" s="18"/>
      <c r="S14" s="52"/>
      <c r="T14" s="5"/>
      <c r="U14" s="4"/>
      <c r="V14" s="2"/>
      <c r="W14" s="2"/>
    </row>
    <row r="15" spans="1:26" ht="19.5" customHeight="1" thickBot="1">
      <c r="A15" s="37"/>
      <c r="B15" s="8" t="s">
        <v>27</v>
      </c>
      <c r="C15" s="37"/>
      <c r="D15" s="37"/>
      <c r="E15" s="37"/>
      <c r="F15" s="39"/>
      <c r="G15" s="43"/>
      <c r="H15" s="43"/>
      <c r="I15" s="5"/>
      <c r="J15" s="5"/>
      <c r="K15" s="15"/>
      <c r="L15" s="143"/>
      <c r="M15" s="144"/>
      <c r="N15" s="144"/>
      <c r="O15" s="144"/>
      <c r="P15" s="144"/>
      <c r="Q15" s="100"/>
      <c r="R15" s="100"/>
      <c r="S15" s="42"/>
      <c r="T15" s="5"/>
      <c r="U15" s="4"/>
      <c r="V15" s="4"/>
      <c r="W15" s="4"/>
      <c r="X15" s="2"/>
      <c r="Y15" s="2"/>
      <c r="Z15" s="2"/>
    </row>
    <row r="16" spans="1:26" ht="93.75" customHeight="1" thickBot="1">
      <c r="A16" s="86" t="s">
        <v>1</v>
      </c>
      <c r="B16" s="88" t="s">
        <v>2</v>
      </c>
      <c r="C16" s="219" t="s">
        <v>4</v>
      </c>
      <c r="D16" s="220" t="s">
        <v>91</v>
      </c>
      <c r="E16" s="220" t="s">
        <v>101</v>
      </c>
      <c r="F16" s="134" t="s">
        <v>100</v>
      </c>
      <c r="G16" s="220" t="s">
        <v>61</v>
      </c>
      <c r="H16" s="286"/>
      <c r="I16" s="5"/>
      <c r="J16" s="5"/>
      <c r="K16" s="116"/>
      <c r="L16" s="79"/>
      <c r="M16" s="117"/>
      <c r="N16" s="117"/>
      <c r="O16" s="79"/>
      <c r="P16" s="322"/>
      <c r="Q16" s="322"/>
      <c r="R16" s="327"/>
      <c r="S16" s="327"/>
      <c r="T16" s="5"/>
      <c r="U16" s="4"/>
      <c r="V16" s="4"/>
      <c r="W16" s="4"/>
      <c r="X16" s="2"/>
      <c r="Y16" s="2"/>
      <c r="Z16" s="2"/>
    </row>
    <row r="17" spans="1:26" ht="21" customHeight="1" thickBot="1">
      <c r="A17" s="159">
        <v>1</v>
      </c>
      <c r="B17" s="161">
        <v>2</v>
      </c>
      <c r="C17" s="95">
        <v>3</v>
      </c>
      <c r="D17" s="95">
        <v>4</v>
      </c>
      <c r="E17" s="95">
        <v>5</v>
      </c>
      <c r="F17" s="95">
        <v>6</v>
      </c>
      <c r="G17" s="96">
        <v>7</v>
      </c>
      <c r="H17" s="287"/>
      <c r="I17" s="31"/>
      <c r="J17" s="5"/>
      <c r="K17" s="101"/>
      <c r="L17" s="101"/>
      <c r="M17" s="117"/>
      <c r="N17" s="117"/>
      <c r="O17" s="154"/>
      <c r="P17" s="322"/>
      <c r="Q17" s="322"/>
      <c r="R17" s="328"/>
      <c r="S17" s="328"/>
      <c r="T17" s="31"/>
      <c r="U17" s="4"/>
      <c r="V17" s="4"/>
      <c r="W17" s="4"/>
      <c r="X17" s="2"/>
      <c r="Y17" s="2"/>
      <c r="Z17" s="2"/>
    </row>
    <row r="18" spans="1:26" ht="24" customHeight="1" thickBot="1">
      <c r="A18" s="105">
        <v>1</v>
      </c>
      <c r="B18" s="106" t="s">
        <v>9</v>
      </c>
      <c r="C18" s="193">
        <v>304</v>
      </c>
      <c r="D18" s="182"/>
      <c r="E18" s="183">
        <f>C18*D18</f>
        <v>0</v>
      </c>
      <c r="F18" s="233">
        <f>E18*18</f>
        <v>0</v>
      </c>
      <c r="G18" s="189"/>
      <c r="H18" s="288"/>
      <c r="I18" s="138"/>
      <c r="J18" s="52"/>
      <c r="K18" s="101"/>
      <c r="L18" s="79"/>
      <c r="M18" s="155"/>
      <c r="N18" s="141"/>
      <c r="O18" s="156"/>
      <c r="P18" s="323"/>
      <c r="Q18" s="323"/>
      <c r="R18" s="323"/>
      <c r="S18" s="323"/>
      <c r="T18" s="15"/>
      <c r="U18" s="4"/>
      <c r="V18" s="4"/>
      <c r="W18" s="4"/>
      <c r="X18" s="2"/>
      <c r="Y18" s="2"/>
      <c r="Z18" s="2"/>
    </row>
    <row r="19" spans="1:23" ht="19.5" customHeight="1" thickBot="1">
      <c r="A19" s="39"/>
      <c r="B19" s="8" t="s">
        <v>33</v>
      </c>
      <c r="C19" s="37"/>
      <c r="D19" s="37"/>
      <c r="E19" s="37"/>
      <c r="F19" s="37"/>
      <c r="G19" s="37"/>
      <c r="H19" s="15"/>
      <c r="I19" s="12"/>
      <c r="J19" s="12"/>
      <c r="K19" s="144"/>
      <c r="L19" s="143"/>
      <c r="M19" s="144"/>
      <c r="N19" s="144"/>
      <c r="O19" s="144"/>
      <c r="P19" s="15"/>
      <c r="Q19" s="15"/>
      <c r="R19" s="15"/>
      <c r="S19" s="15"/>
      <c r="T19" s="5"/>
      <c r="U19" s="4"/>
      <c r="V19" s="2"/>
      <c r="W19" s="2"/>
    </row>
    <row r="20" spans="1:22" ht="83.25" customHeight="1" thickBot="1">
      <c r="A20" s="94" t="s">
        <v>1</v>
      </c>
      <c r="B20" s="95" t="s">
        <v>2</v>
      </c>
      <c r="C20" s="220" t="s">
        <v>24</v>
      </c>
      <c r="D20" s="95" t="s">
        <v>92</v>
      </c>
      <c r="E20" s="95" t="s">
        <v>107</v>
      </c>
      <c r="F20" s="96" t="s">
        <v>105</v>
      </c>
      <c r="G20" s="220" t="s">
        <v>102</v>
      </c>
      <c r="H20" s="289"/>
      <c r="I20" s="12"/>
      <c r="J20" s="12"/>
      <c r="K20" s="116"/>
      <c r="L20" s="117"/>
      <c r="M20" s="117"/>
      <c r="N20" s="117"/>
      <c r="O20" s="66"/>
      <c r="P20" s="322"/>
      <c r="Q20" s="322"/>
      <c r="R20" s="325"/>
      <c r="S20" s="325"/>
      <c r="T20" s="5"/>
      <c r="U20" s="2"/>
      <c r="V20" s="2"/>
    </row>
    <row r="21" spans="1:24" ht="15" customHeight="1" thickBot="1">
      <c r="A21" s="159">
        <v>1</v>
      </c>
      <c r="B21" s="161">
        <v>2</v>
      </c>
      <c r="C21" s="95">
        <v>3</v>
      </c>
      <c r="D21" s="95">
        <v>4</v>
      </c>
      <c r="E21" s="95">
        <v>5</v>
      </c>
      <c r="F21" s="95">
        <v>6</v>
      </c>
      <c r="G21" s="96">
        <v>7</v>
      </c>
      <c r="H21" s="287"/>
      <c r="I21" s="28"/>
      <c r="J21" s="9"/>
      <c r="K21" s="101"/>
      <c r="L21" s="101"/>
      <c r="M21" s="117"/>
      <c r="N21" s="117"/>
      <c r="O21" s="42"/>
      <c r="P21" s="322"/>
      <c r="Q21" s="322"/>
      <c r="R21" s="322"/>
      <c r="S21" s="322"/>
      <c r="T21" s="28"/>
      <c r="U21" s="4"/>
      <c r="V21" s="4"/>
      <c r="W21" s="2"/>
      <c r="X21" s="2"/>
    </row>
    <row r="22" spans="1:24" ht="24.75" customHeight="1" thickBot="1">
      <c r="A22" s="98">
        <v>1</v>
      </c>
      <c r="B22" s="107" t="s">
        <v>5</v>
      </c>
      <c r="C22" s="194">
        <v>62</v>
      </c>
      <c r="D22" s="184"/>
      <c r="E22" s="127">
        <f>C22*D22</f>
        <v>0</v>
      </c>
      <c r="F22" s="230">
        <f>E22*9</f>
        <v>0</v>
      </c>
      <c r="G22" s="179"/>
      <c r="H22" s="290"/>
      <c r="I22" s="138"/>
      <c r="J22" s="216"/>
      <c r="K22" s="116"/>
      <c r="L22" s="116"/>
      <c r="M22" s="140"/>
      <c r="N22" s="157"/>
      <c r="O22" s="158"/>
      <c r="P22" s="321"/>
      <c r="Q22" s="321"/>
      <c r="R22" s="321"/>
      <c r="S22" s="321"/>
      <c r="T22" s="15"/>
      <c r="U22" s="4"/>
      <c r="V22" s="4"/>
      <c r="W22" s="2"/>
      <c r="X22" s="2"/>
    </row>
    <row r="23" spans="1:24" ht="19.5" customHeight="1" thickBot="1">
      <c r="A23" s="67"/>
      <c r="B23" s="72" t="s">
        <v>31</v>
      </c>
      <c r="C23" s="67"/>
      <c r="D23" s="67"/>
      <c r="E23" s="67"/>
      <c r="F23" s="67"/>
      <c r="G23" s="67"/>
      <c r="H23" s="15"/>
      <c r="I23" s="15"/>
      <c r="J23" s="5"/>
      <c r="K23" s="116"/>
      <c r="L23" s="116"/>
      <c r="M23" s="140"/>
      <c r="N23" s="157"/>
      <c r="O23" s="158"/>
      <c r="P23" s="140"/>
      <c r="Q23" s="140"/>
      <c r="R23" s="140"/>
      <c r="S23" s="140"/>
      <c r="T23" s="15"/>
      <c r="U23" s="4"/>
      <c r="V23" s="4"/>
      <c r="W23" s="2"/>
      <c r="X23" s="2"/>
    </row>
    <row r="24" spans="1:24" ht="93.75" customHeight="1" thickBot="1">
      <c r="A24" s="86" t="s">
        <v>1</v>
      </c>
      <c r="B24" s="219" t="s">
        <v>2</v>
      </c>
      <c r="C24" s="220" t="s">
        <v>24</v>
      </c>
      <c r="D24" s="219" t="s">
        <v>93</v>
      </c>
      <c r="E24" s="95" t="s">
        <v>108</v>
      </c>
      <c r="F24" s="134" t="s">
        <v>106</v>
      </c>
      <c r="G24" s="220" t="s">
        <v>103</v>
      </c>
      <c r="H24" s="291"/>
      <c r="I24" s="15"/>
      <c r="J24" s="5"/>
      <c r="K24" s="116"/>
      <c r="L24" s="116"/>
      <c r="M24" s="140"/>
      <c r="N24" s="157"/>
      <c r="O24" s="158"/>
      <c r="P24" s="140"/>
      <c r="Q24" s="140"/>
      <c r="R24" s="140"/>
      <c r="S24" s="140"/>
      <c r="T24" s="15"/>
      <c r="U24" s="4"/>
      <c r="V24" s="4"/>
      <c r="W24" s="2"/>
      <c r="X24" s="2"/>
    </row>
    <row r="25" spans="1:24" ht="15" customHeight="1" thickBot="1">
      <c r="A25" s="131">
        <v>1</v>
      </c>
      <c r="B25" s="162">
        <v>2</v>
      </c>
      <c r="C25" s="197">
        <v>3</v>
      </c>
      <c r="D25" s="130">
        <v>4</v>
      </c>
      <c r="E25" s="130">
        <v>5</v>
      </c>
      <c r="F25" s="130">
        <v>6</v>
      </c>
      <c r="G25" s="128">
        <v>7</v>
      </c>
      <c r="H25" s="287"/>
      <c r="I25" s="15"/>
      <c r="J25" s="5"/>
      <c r="K25" s="116"/>
      <c r="L25" s="116"/>
      <c r="M25" s="140"/>
      <c r="N25" s="157"/>
      <c r="O25" s="158"/>
      <c r="P25" s="140"/>
      <c r="Q25" s="140"/>
      <c r="R25" s="140"/>
      <c r="S25" s="140"/>
      <c r="T25" s="15"/>
      <c r="U25" s="4"/>
      <c r="V25" s="4"/>
      <c r="W25" s="2"/>
      <c r="X25" s="2"/>
    </row>
    <row r="26" spans="1:24" ht="24.75" customHeight="1" thickBot="1">
      <c r="A26" s="105">
        <v>1</v>
      </c>
      <c r="B26" s="106" t="s">
        <v>20</v>
      </c>
      <c r="C26" s="192">
        <v>8533</v>
      </c>
      <c r="D26" s="181"/>
      <c r="E26" s="181">
        <f>C26*D26</f>
        <v>0</v>
      </c>
      <c r="F26" s="234">
        <f>E26*6</f>
        <v>0</v>
      </c>
      <c r="G26" s="259"/>
      <c r="H26" s="292"/>
      <c r="I26" s="15"/>
      <c r="J26" s="52"/>
      <c r="K26" s="116"/>
      <c r="L26" s="116"/>
      <c r="M26" s="140"/>
      <c r="N26" s="157"/>
      <c r="O26" s="158"/>
      <c r="P26" s="140"/>
      <c r="Q26" s="140"/>
      <c r="R26" s="140"/>
      <c r="S26" s="140"/>
      <c r="T26" s="15"/>
      <c r="U26" s="4"/>
      <c r="V26" s="4"/>
      <c r="W26" s="2"/>
      <c r="X26" s="2"/>
    </row>
    <row r="27" spans="1:24" ht="19.5" customHeight="1" thickBot="1">
      <c r="A27" s="67"/>
      <c r="B27" s="72" t="s">
        <v>15</v>
      </c>
      <c r="C27" s="67"/>
      <c r="D27" s="67"/>
      <c r="E27" s="67"/>
      <c r="F27" s="67"/>
      <c r="G27" s="67"/>
      <c r="H27" s="15"/>
      <c r="I27" s="15"/>
      <c r="J27" s="5"/>
      <c r="K27" s="116"/>
      <c r="L27" s="116"/>
      <c r="M27" s="140"/>
      <c r="N27" s="157"/>
      <c r="O27" s="158"/>
      <c r="P27" s="140"/>
      <c r="Q27" s="140"/>
      <c r="R27" s="140"/>
      <c r="S27" s="140"/>
      <c r="T27" s="15"/>
      <c r="U27" s="4"/>
      <c r="V27" s="4"/>
      <c r="W27" s="2"/>
      <c r="X27" s="2"/>
    </row>
    <row r="28" spans="1:24" ht="95.25" customHeight="1" thickBot="1">
      <c r="A28" s="94" t="s">
        <v>1</v>
      </c>
      <c r="B28" s="95" t="s">
        <v>2</v>
      </c>
      <c r="C28" s="95" t="s">
        <v>14</v>
      </c>
      <c r="D28" s="95" t="s">
        <v>94</v>
      </c>
      <c r="E28" s="95" t="s">
        <v>109</v>
      </c>
      <c r="F28" s="96" t="s">
        <v>110</v>
      </c>
      <c r="G28" s="220" t="s">
        <v>104</v>
      </c>
      <c r="H28" s="287"/>
      <c r="I28" s="15"/>
      <c r="J28" s="5"/>
      <c r="K28" s="116"/>
      <c r="L28" s="116"/>
      <c r="M28" s="140"/>
      <c r="N28" s="157"/>
      <c r="O28" s="158"/>
      <c r="P28" s="140"/>
      <c r="Q28" s="140"/>
      <c r="R28" s="140"/>
      <c r="S28" s="140"/>
      <c r="T28" s="15"/>
      <c r="U28" s="4"/>
      <c r="V28" s="4"/>
      <c r="W28" s="2"/>
      <c r="X28" s="2"/>
    </row>
    <row r="29" spans="1:24" ht="15" customHeight="1" thickBot="1">
      <c r="A29" s="159">
        <v>1</v>
      </c>
      <c r="B29" s="161">
        <v>2</v>
      </c>
      <c r="C29" s="95">
        <v>3</v>
      </c>
      <c r="D29" s="95">
        <v>4</v>
      </c>
      <c r="E29" s="95">
        <v>5</v>
      </c>
      <c r="F29" s="95">
        <v>6</v>
      </c>
      <c r="G29" s="96">
        <v>7</v>
      </c>
      <c r="H29" s="287"/>
      <c r="I29" s="15"/>
      <c r="J29" s="5"/>
      <c r="K29" s="116"/>
      <c r="L29" s="116"/>
      <c r="M29" s="140"/>
      <c r="N29" s="157"/>
      <c r="O29" s="158"/>
      <c r="P29" s="140"/>
      <c r="Q29" s="140"/>
      <c r="R29" s="140"/>
      <c r="S29" s="140"/>
      <c r="T29" s="15"/>
      <c r="U29" s="4"/>
      <c r="V29" s="4"/>
      <c r="W29" s="2"/>
      <c r="X29" s="2"/>
    </row>
    <row r="30" spans="1:24" ht="24.75" customHeight="1" thickBot="1">
      <c r="A30" s="44">
        <v>1</v>
      </c>
      <c r="B30" s="45" t="s">
        <v>6</v>
      </c>
      <c r="C30" s="195">
        <v>4188</v>
      </c>
      <c r="D30" s="185"/>
      <c r="E30" s="185">
        <f>C30*D30</f>
        <v>0</v>
      </c>
      <c r="F30" s="234">
        <f>E30*3</f>
        <v>0</v>
      </c>
      <c r="G30" s="260"/>
      <c r="H30" s="293"/>
      <c r="I30" s="15"/>
      <c r="J30" s="52"/>
      <c r="K30" s="116"/>
      <c r="L30" s="116"/>
      <c r="M30" s="140"/>
      <c r="N30" s="157"/>
      <c r="O30" s="158"/>
      <c r="P30" s="140"/>
      <c r="Q30" s="140"/>
      <c r="R30" s="140"/>
      <c r="S30" s="140"/>
      <c r="T30" s="15"/>
      <c r="U30" s="4"/>
      <c r="V30" s="4"/>
      <c r="W30" s="2"/>
      <c r="X30" s="2"/>
    </row>
    <row r="31" spans="1:24" ht="19.5" customHeight="1" thickBot="1">
      <c r="A31" s="67"/>
      <c r="B31" s="72" t="s">
        <v>32</v>
      </c>
      <c r="C31" s="67"/>
      <c r="D31" s="67"/>
      <c r="E31" s="67"/>
      <c r="F31" s="67"/>
      <c r="G31" s="67"/>
      <c r="H31" s="15"/>
      <c r="I31" s="15"/>
      <c r="J31" s="5"/>
      <c r="K31" s="116"/>
      <c r="L31" s="116"/>
      <c r="M31" s="140"/>
      <c r="N31" s="157"/>
      <c r="O31" s="158"/>
      <c r="P31" s="140"/>
      <c r="Q31" s="140"/>
      <c r="R31" s="140"/>
      <c r="S31" s="140"/>
      <c r="T31" s="15"/>
      <c r="U31" s="4"/>
      <c r="V31" s="4"/>
      <c r="W31" s="2"/>
      <c r="X31" s="2"/>
    </row>
    <row r="32" spans="1:24" ht="96" customHeight="1" thickBot="1">
      <c r="A32" s="86" t="s">
        <v>1</v>
      </c>
      <c r="B32" s="219" t="s">
        <v>2</v>
      </c>
      <c r="C32" s="219" t="s">
        <v>13</v>
      </c>
      <c r="D32" s="219" t="s">
        <v>95</v>
      </c>
      <c r="E32" s="95" t="s">
        <v>111</v>
      </c>
      <c r="F32" s="134" t="s">
        <v>43</v>
      </c>
      <c r="G32" s="220" t="s">
        <v>102</v>
      </c>
      <c r="H32" s="287"/>
      <c r="I32" s="15"/>
      <c r="J32" s="5"/>
      <c r="K32" s="116"/>
      <c r="L32" s="116"/>
      <c r="M32" s="140"/>
      <c r="N32" s="157"/>
      <c r="O32" s="158"/>
      <c r="P32" s="140"/>
      <c r="Q32" s="140"/>
      <c r="R32" s="140"/>
      <c r="S32" s="140"/>
      <c r="T32" s="15"/>
      <c r="U32" s="4"/>
      <c r="V32" s="4"/>
      <c r="W32" s="2"/>
      <c r="X32" s="2"/>
    </row>
    <row r="33" spans="1:24" ht="15" customHeight="1" thickBot="1">
      <c r="A33" s="131">
        <v>1</v>
      </c>
      <c r="B33" s="162">
        <v>2</v>
      </c>
      <c r="C33" s="130">
        <v>3</v>
      </c>
      <c r="D33" s="130">
        <v>4</v>
      </c>
      <c r="E33" s="130">
        <v>5</v>
      </c>
      <c r="F33" s="130">
        <v>6</v>
      </c>
      <c r="G33" s="128">
        <v>7</v>
      </c>
      <c r="H33" s="287"/>
      <c r="I33" s="15"/>
      <c r="J33" s="5"/>
      <c r="K33" s="116"/>
      <c r="L33" s="116"/>
      <c r="M33" s="140"/>
      <c r="N33" s="157"/>
      <c r="O33" s="158"/>
      <c r="P33" s="140"/>
      <c r="Q33" s="140"/>
      <c r="R33" s="140"/>
      <c r="S33" s="140"/>
      <c r="T33" s="15"/>
      <c r="U33" s="4"/>
      <c r="V33" s="4"/>
      <c r="W33" s="2"/>
      <c r="X33" s="2"/>
    </row>
    <row r="34" spans="1:24" ht="24.75" customHeight="1" thickBot="1">
      <c r="A34" s="105">
        <v>1</v>
      </c>
      <c r="B34" s="111" t="s">
        <v>10</v>
      </c>
      <c r="C34" s="192">
        <v>4188</v>
      </c>
      <c r="D34" s="181"/>
      <c r="E34" s="181">
        <f>C34*D34</f>
        <v>0</v>
      </c>
      <c r="F34" s="264">
        <f>E34*6</f>
        <v>0</v>
      </c>
      <c r="G34" s="261"/>
      <c r="H34" s="288"/>
      <c r="I34" s="15"/>
      <c r="J34" s="52"/>
      <c r="K34" s="116"/>
      <c r="L34" s="116"/>
      <c r="M34" s="140"/>
      <c r="N34" s="157"/>
      <c r="O34" s="158"/>
      <c r="P34" s="140"/>
      <c r="Q34" s="140"/>
      <c r="R34" s="140"/>
      <c r="S34" s="140"/>
      <c r="T34" s="15"/>
      <c r="U34" s="4"/>
      <c r="V34" s="4"/>
      <c r="W34" s="2"/>
      <c r="X34" s="2"/>
    </row>
    <row r="35" spans="1:23" ht="16.5" hidden="1" thickBot="1">
      <c r="A35" s="37"/>
      <c r="B35" s="57" t="s">
        <v>21</v>
      </c>
      <c r="C35" s="58"/>
      <c r="D35" s="58"/>
      <c r="E35" s="58"/>
      <c r="F35" s="59"/>
      <c r="G35" s="59"/>
      <c r="H35" s="76"/>
      <c r="I35" s="4"/>
      <c r="J35" s="13"/>
      <c r="K35" s="7"/>
      <c r="L35" s="2"/>
      <c r="M35" s="2"/>
      <c r="N35" s="2"/>
      <c r="O35" s="2"/>
      <c r="P35" s="2"/>
      <c r="Q35" s="2"/>
      <c r="R35" s="2"/>
      <c r="S35" s="2"/>
      <c r="T35" s="2"/>
      <c r="V35" s="2"/>
      <c r="W35" s="2"/>
    </row>
    <row r="36" spans="1:22" ht="87.75" customHeight="1" hidden="1">
      <c r="A36" s="40" t="s">
        <v>1</v>
      </c>
      <c r="B36" s="60" t="s">
        <v>2</v>
      </c>
      <c r="C36" s="60" t="s">
        <v>4</v>
      </c>
      <c r="D36" s="60" t="s">
        <v>17</v>
      </c>
      <c r="E36" s="60" t="s">
        <v>7</v>
      </c>
      <c r="F36" s="334" t="s">
        <v>18</v>
      </c>
      <c r="G36" s="334"/>
      <c r="H36" s="284" t="s">
        <v>19</v>
      </c>
      <c r="I36" s="6"/>
      <c r="J36" s="13"/>
      <c r="K36" s="2"/>
      <c r="L36" s="2"/>
      <c r="M36" s="2"/>
      <c r="N36" s="56"/>
      <c r="O36" s="56"/>
      <c r="P36" s="56"/>
      <c r="Q36" s="56"/>
      <c r="R36" s="56"/>
      <c r="S36" s="56"/>
      <c r="T36" s="56"/>
      <c r="U36" s="55"/>
      <c r="V36" s="56"/>
    </row>
    <row r="37" spans="1:23" ht="12.75" customHeight="1" hidden="1">
      <c r="A37" s="41">
        <v>1</v>
      </c>
      <c r="B37" s="61">
        <v>2</v>
      </c>
      <c r="C37" s="62">
        <v>3</v>
      </c>
      <c r="D37" s="62">
        <v>4</v>
      </c>
      <c r="E37" s="62">
        <v>5</v>
      </c>
      <c r="F37" s="320">
        <v>6</v>
      </c>
      <c r="G37" s="320"/>
      <c r="H37" s="285">
        <v>7</v>
      </c>
      <c r="I37" s="30"/>
      <c r="J37" s="7"/>
      <c r="K37" s="7"/>
      <c r="L37" s="2"/>
      <c r="M37" s="2"/>
      <c r="N37" s="2"/>
      <c r="O37" s="2"/>
      <c r="P37" s="2"/>
      <c r="Q37" s="2"/>
      <c r="R37" s="2"/>
      <c r="S37" s="2"/>
      <c r="T37" s="2"/>
      <c r="V37" s="2"/>
      <c r="W37" s="2"/>
    </row>
    <row r="38" spans="1:23" ht="43.5" customHeight="1" hidden="1" thickBot="1">
      <c r="A38" s="44">
        <v>1</v>
      </c>
      <c r="B38" s="63" t="s">
        <v>12</v>
      </c>
      <c r="C38" s="64">
        <v>0</v>
      </c>
      <c r="D38" s="65">
        <v>0.1</v>
      </c>
      <c r="E38" s="65">
        <v>8</v>
      </c>
      <c r="F38" s="335">
        <f>C38*D38*8</f>
        <v>0</v>
      </c>
      <c r="G38" s="335"/>
      <c r="H38" s="294">
        <f>F38*1.08</f>
        <v>0</v>
      </c>
      <c r="I38" s="30"/>
      <c r="J38" s="13"/>
      <c r="K38" s="7"/>
      <c r="L38" s="2"/>
      <c r="M38" s="2"/>
      <c r="N38" s="2"/>
      <c r="O38" s="2"/>
      <c r="P38" s="2"/>
      <c r="Q38" s="2"/>
      <c r="R38" s="2"/>
      <c r="S38" s="2"/>
      <c r="T38" s="2"/>
      <c r="V38" s="2"/>
      <c r="W38" s="2"/>
    </row>
    <row r="39" spans="1:10" ht="22.5" customHeight="1" thickBot="1">
      <c r="A39" s="37"/>
      <c r="B39" s="46"/>
      <c r="C39" s="46"/>
      <c r="D39" s="46"/>
      <c r="E39" s="318" t="s">
        <v>11</v>
      </c>
      <c r="F39" s="319"/>
      <c r="G39" s="278"/>
      <c r="H39" s="295"/>
      <c r="I39" s="24"/>
      <c r="J39" s="49"/>
    </row>
    <row r="40" spans="2:10" ht="15" customHeight="1">
      <c r="B40" s="1"/>
      <c r="C40" s="1"/>
      <c r="D40" s="1"/>
      <c r="F40" s="32"/>
      <c r="J40" s="38"/>
    </row>
    <row r="41" spans="1:10" ht="15.75" customHeight="1">
      <c r="A41" s="331" t="s">
        <v>56</v>
      </c>
      <c r="B41" s="331"/>
      <c r="C41" s="331"/>
      <c r="D41" s="331"/>
      <c r="E41" s="331"/>
      <c r="F41" s="331"/>
      <c r="G41" s="331"/>
      <c r="H41" s="331"/>
      <c r="I41" s="50"/>
      <c r="J41" s="38"/>
    </row>
    <row r="42" spans="6:8" ht="19.5" customHeight="1">
      <c r="F42" s="68"/>
      <c r="G42" s="333"/>
      <c r="H42" s="333"/>
    </row>
    <row r="43" ht="19.5" customHeight="1"/>
  </sheetData>
  <sheetProtection/>
  <mergeCells count="28">
    <mergeCell ref="A41:H41"/>
    <mergeCell ref="L10:L13"/>
    <mergeCell ref="Q5:R5"/>
    <mergeCell ref="S5:T5"/>
    <mergeCell ref="G42:H42"/>
    <mergeCell ref="F36:G36"/>
    <mergeCell ref="R18:S18"/>
    <mergeCell ref="P21:Q21"/>
    <mergeCell ref="R21:S21"/>
    <mergeCell ref="F38:G38"/>
    <mergeCell ref="Q4:R4"/>
    <mergeCell ref="R16:S16"/>
    <mergeCell ref="P17:Q17"/>
    <mergeCell ref="R17:S17"/>
    <mergeCell ref="P16:Q16"/>
    <mergeCell ref="A2:H2"/>
    <mergeCell ref="Q6:R6"/>
    <mergeCell ref="S6:T6"/>
    <mergeCell ref="A1:G1"/>
    <mergeCell ref="E39:F39"/>
    <mergeCell ref="F37:G37"/>
    <mergeCell ref="P22:Q22"/>
    <mergeCell ref="R22:S22"/>
    <mergeCell ref="S4:T4"/>
    <mergeCell ref="P18:Q18"/>
    <mergeCell ref="K10:K13"/>
    <mergeCell ref="P20:Q20"/>
    <mergeCell ref="R20:S20"/>
  </mergeCells>
  <printOptions horizontalCentered="1"/>
  <pageMargins left="1.1811023622047245" right="0.35433070866141736" top="0.8661417322834646" bottom="0.2362204724409449" header="0.2755905511811024" footer="0.35433070866141736"/>
  <pageSetup blackAndWhite="1" fitToHeight="2" fitToWidth="1" horizontalDpi="600" verticalDpi="600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5.28125" style="0" customWidth="1"/>
    <col min="2" max="2" width="19.28125" style="0" customWidth="1"/>
    <col min="3" max="3" width="14.140625" style="0" customWidth="1"/>
    <col min="4" max="4" width="16.28125" style="0" customWidth="1"/>
    <col min="5" max="5" width="17.7109375" style="0" customWidth="1"/>
    <col min="6" max="6" width="23.8515625" style="0" customWidth="1"/>
    <col min="7" max="7" width="18.00390625" style="0" customWidth="1"/>
    <col min="8" max="8" width="7.28125" style="0" customWidth="1"/>
    <col min="9" max="9" width="8.8515625" style="0" customWidth="1"/>
    <col min="10" max="10" width="14.00390625" style="0" customWidth="1"/>
    <col min="11" max="11" width="12.421875" style="0" customWidth="1"/>
    <col min="12" max="12" width="7.421875" style="0" customWidth="1"/>
    <col min="13" max="13" width="9.8515625" style="0" customWidth="1"/>
    <col min="14" max="14" width="13.8515625" style="0" customWidth="1"/>
    <col min="15" max="15" width="8.8515625" style="0" customWidth="1"/>
    <col min="16" max="16" width="14.8515625" style="0" customWidth="1"/>
    <col min="17" max="17" width="7.7109375" style="0" customWidth="1"/>
    <col min="18" max="18" width="12.8515625" style="0" customWidth="1"/>
    <col min="19" max="19" width="15.28125" style="0" customWidth="1"/>
    <col min="20" max="20" width="12.57421875" style="0" customWidth="1"/>
    <col min="22" max="22" width="12.57421875" style="0" customWidth="1"/>
  </cols>
  <sheetData>
    <row r="1" spans="1:21" ht="18">
      <c r="A1" s="306" t="s">
        <v>47</v>
      </c>
      <c r="B1" s="306"/>
      <c r="C1" s="306"/>
      <c r="D1" s="306"/>
      <c r="E1" s="306"/>
      <c r="F1" s="306"/>
      <c r="G1" s="306"/>
      <c r="H1" s="71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21"/>
    </row>
    <row r="2" spans="1:21" ht="21.75" customHeight="1">
      <c r="A2" s="305" t="s">
        <v>112</v>
      </c>
      <c r="B2" s="305"/>
      <c r="C2" s="305"/>
      <c r="D2" s="305"/>
      <c r="E2" s="305"/>
      <c r="F2" s="305"/>
      <c r="G2" s="305"/>
      <c r="H2" s="70"/>
      <c r="I2" s="33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22"/>
    </row>
    <row r="3" spans="1:21" ht="19.5" customHeight="1" thickBot="1">
      <c r="A3" s="12"/>
      <c r="B3" s="72" t="s">
        <v>28</v>
      </c>
      <c r="C3" s="67"/>
      <c r="D3" s="67"/>
      <c r="E3" s="67"/>
      <c r="F3" s="67"/>
      <c r="G3" s="67"/>
      <c r="H3" s="12"/>
      <c r="I3" s="12"/>
      <c r="J3" s="4"/>
      <c r="K3" s="4"/>
      <c r="L3" s="4"/>
      <c r="M3" s="4"/>
      <c r="N3" s="4"/>
      <c r="O3" s="4"/>
      <c r="P3" s="4"/>
      <c r="Q3" s="4"/>
      <c r="R3" s="4"/>
      <c r="S3" s="25"/>
      <c r="T3" s="2"/>
      <c r="U3" s="2"/>
    </row>
    <row r="4" spans="1:23" ht="83.25" customHeight="1" thickBot="1">
      <c r="A4" s="159" t="s">
        <v>0</v>
      </c>
      <c r="B4" s="95" t="s">
        <v>2</v>
      </c>
      <c r="C4" s="95" t="s">
        <v>24</v>
      </c>
      <c r="D4" s="95" t="s">
        <v>48</v>
      </c>
      <c r="E4" s="95" t="s">
        <v>121</v>
      </c>
      <c r="F4" s="96" t="s">
        <v>122</v>
      </c>
      <c r="G4" s="160" t="s">
        <v>114</v>
      </c>
      <c r="I4" s="29"/>
      <c r="J4" s="9"/>
      <c r="K4" s="4"/>
      <c r="L4" s="4"/>
      <c r="M4" s="4"/>
      <c r="N4" s="4"/>
      <c r="O4" s="4"/>
      <c r="P4" s="4"/>
      <c r="Q4" s="4"/>
      <c r="R4" s="4"/>
      <c r="S4" s="4"/>
      <c r="T4" s="4"/>
      <c r="U4" s="2"/>
      <c r="V4" s="2"/>
      <c r="W4" s="2"/>
    </row>
    <row r="5" spans="1:21" ht="15" customHeight="1" thickBot="1">
      <c r="A5" s="159">
        <v>1</v>
      </c>
      <c r="B5" s="95">
        <v>2</v>
      </c>
      <c r="C5" s="95">
        <v>3</v>
      </c>
      <c r="D5" s="95">
        <v>4</v>
      </c>
      <c r="E5" s="95">
        <v>5</v>
      </c>
      <c r="F5" s="95">
        <v>6</v>
      </c>
      <c r="G5" s="160">
        <v>7</v>
      </c>
      <c r="I5" s="29"/>
      <c r="J5" s="4"/>
      <c r="K5" s="12"/>
      <c r="L5" s="12"/>
      <c r="M5" s="12"/>
      <c r="N5" s="4"/>
      <c r="O5" s="4"/>
      <c r="P5" s="4"/>
      <c r="Q5" s="4"/>
      <c r="R5" s="12"/>
      <c r="S5" s="2"/>
      <c r="T5" s="2"/>
      <c r="U5" s="2"/>
    </row>
    <row r="6" spans="1:21" s="304" customFormat="1" ht="18.75" customHeight="1" thickBot="1">
      <c r="A6" s="98">
        <v>1</v>
      </c>
      <c r="B6" s="170" t="s">
        <v>3</v>
      </c>
      <c r="C6" s="198">
        <v>72661.2</v>
      </c>
      <c r="D6" s="126"/>
      <c r="E6" s="127">
        <f>C6*D6</f>
        <v>0</v>
      </c>
      <c r="F6" s="257">
        <f>E6*36</f>
        <v>0</v>
      </c>
      <c r="G6" s="267"/>
      <c r="H6" s="299"/>
      <c r="I6" s="300"/>
      <c r="J6" s="36"/>
      <c r="K6" s="301"/>
      <c r="L6" s="301"/>
      <c r="M6" s="301"/>
      <c r="N6" s="302"/>
      <c r="O6" s="302"/>
      <c r="P6" s="302"/>
      <c r="Q6" s="302"/>
      <c r="R6" s="302"/>
      <c r="S6" s="303"/>
      <c r="T6" s="303"/>
      <c r="U6" s="303"/>
    </row>
    <row r="7" spans="1:21" ht="19.5" customHeight="1" thickBot="1">
      <c r="A7" s="67"/>
      <c r="B7" s="72" t="s">
        <v>29</v>
      </c>
      <c r="C7" s="67"/>
      <c r="D7" s="67"/>
      <c r="E7" s="67"/>
      <c r="F7" s="67"/>
      <c r="G7" s="296"/>
      <c r="H7" s="12"/>
      <c r="I7" s="12"/>
      <c r="J7" s="12"/>
      <c r="K7" s="4"/>
      <c r="L7" s="4"/>
      <c r="M7" s="4"/>
      <c r="N7" s="4"/>
      <c r="O7" s="4"/>
      <c r="P7" s="4"/>
      <c r="Q7" s="4"/>
      <c r="R7" s="4"/>
      <c r="S7" s="2"/>
      <c r="T7" s="2"/>
      <c r="U7" s="2"/>
    </row>
    <row r="8" spans="1:21" ht="90" thickBot="1">
      <c r="A8" s="94" t="s">
        <v>1</v>
      </c>
      <c r="B8" s="95" t="s">
        <v>2</v>
      </c>
      <c r="C8" s="95" t="s">
        <v>24</v>
      </c>
      <c r="D8" s="95" t="s">
        <v>113</v>
      </c>
      <c r="E8" s="95" t="s">
        <v>125</v>
      </c>
      <c r="F8" s="96" t="s">
        <v>123</v>
      </c>
      <c r="G8" s="160" t="s">
        <v>115</v>
      </c>
      <c r="H8" s="15"/>
      <c r="I8" s="48"/>
      <c r="J8" s="15"/>
      <c r="K8" s="117"/>
      <c r="L8" s="33"/>
      <c r="M8" s="33"/>
      <c r="N8" s="33"/>
      <c r="O8" s="33"/>
      <c r="P8" s="33"/>
      <c r="Q8" s="33"/>
      <c r="R8" s="4"/>
      <c r="S8" s="2"/>
      <c r="T8" s="2"/>
      <c r="U8" s="2"/>
    </row>
    <row r="9" spans="1:24" ht="15" customHeight="1" thickBot="1">
      <c r="A9" s="159">
        <v>1</v>
      </c>
      <c r="B9" s="161">
        <v>2</v>
      </c>
      <c r="C9" s="95">
        <v>3</v>
      </c>
      <c r="D9" s="95">
        <v>4</v>
      </c>
      <c r="E9" s="95">
        <v>5</v>
      </c>
      <c r="F9" s="96">
        <v>6</v>
      </c>
      <c r="G9" s="160">
        <v>7</v>
      </c>
      <c r="H9" s="116"/>
      <c r="I9" s="113"/>
      <c r="J9" s="113"/>
      <c r="K9" s="113"/>
      <c r="L9" s="34"/>
      <c r="M9" s="34"/>
      <c r="N9" s="34"/>
      <c r="O9" s="34"/>
      <c r="P9" s="34"/>
      <c r="Q9" s="34"/>
      <c r="R9" s="4"/>
      <c r="S9" s="4"/>
      <c r="T9" s="4"/>
      <c r="U9" s="4"/>
      <c r="V9" s="2"/>
      <c r="W9" s="2"/>
      <c r="X9" s="2"/>
    </row>
    <row r="10" spans="1:24" ht="18.75" customHeight="1" thickBot="1">
      <c r="A10" s="105">
        <v>1</v>
      </c>
      <c r="B10" s="112" t="s">
        <v>8</v>
      </c>
      <c r="C10" s="192">
        <v>233003</v>
      </c>
      <c r="D10" s="181"/>
      <c r="E10" s="181">
        <f>C10*D10</f>
        <v>0</v>
      </c>
      <c r="F10" s="191">
        <f>E10*42</f>
        <v>0</v>
      </c>
      <c r="G10" s="276"/>
      <c r="H10" s="120"/>
      <c r="I10" s="114"/>
      <c r="J10" s="115"/>
      <c r="K10" s="115"/>
      <c r="L10" s="34"/>
      <c r="M10" s="34"/>
      <c r="N10" s="34"/>
      <c r="O10" s="34"/>
      <c r="P10" s="34"/>
      <c r="Q10" s="34"/>
      <c r="R10" s="4"/>
      <c r="S10" s="4"/>
      <c r="T10" s="4"/>
      <c r="U10" s="4"/>
      <c r="V10" s="2"/>
      <c r="W10" s="2"/>
      <c r="X10" s="2"/>
    </row>
    <row r="11" spans="1:24" ht="0.75" customHeight="1">
      <c r="A11" s="101"/>
      <c r="B11" s="101"/>
      <c r="C11" s="102"/>
      <c r="D11" s="103"/>
      <c r="E11" s="102"/>
      <c r="F11" s="102"/>
      <c r="G11" s="297"/>
      <c r="H11" s="36"/>
      <c r="I11" s="27"/>
      <c r="J11" s="5"/>
      <c r="K11" s="34"/>
      <c r="L11" s="34"/>
      <c r="M11" s="34"/>
      <c r="N11" s="34"/>
      <c r="O11" s="34"/>
      <c r="P11" s="34"/>
      <c r="Q11" s="34"/>
      <c r="R11" s="4"/>
      <c r="S11" s="4"/>
      <c r="T11" s="4"/>
      <c r="U11" s="4"/>
      <c r="V11" s="2"/>
      <c r="W11" s="2"/>
      <c r="X11" s="2"/>
    </row>
    <row r="12" spans="1:24" ht="19.5" customHeight="1" thickBot="1">
      <c r="A12" s="67"/>
      <c r="B12" s="72" t="s">
        <v>27</v>
      </c>
      <c r="C12" s="67"/>
      <c r="D12" s="67"/>
      <c r="E12" s="67"/>
      <c r="F12" s="67"/>
      <c r="G12" s="298"/>
      <c r="H12" s="116"/>
      <c r="I12" s="117"/>
      <c r="J12" s="66"/>
      <c r="K12" s="34"/>
      <c r="L12" s="34"/>
      <c r="M12" s="34"/>
      <c r="N12" s="34"/>
      <c r="O12" s="34"/>
      <c r="P12" s="34"/>
      <c r="Q12" s="34"/>
      <c r="R12" s="4"/>
      <c r="S12" s="4"/>
      <c r="T12" s="4"/>
      <c r="U12" s="4"/>
      <c r="V12" s="2"/>
      <c r="W12" s="2"/>
      <c r="X12" s="2"/>
    </row>
    <row r="13" spans="1:24" ht="92.25" customHeight="1" thickBot="1">
      <c r="A13" s="86" t="s">
        <v>1</v>
      </c>
      <c r="B13" s="88" t="s">
        <v>2</v>
      </c>
      <c r="C13" s="219" t="s">
        <v>4</v>
      </c>
      <c r="D13" s="220" t="s">
        <v>127</v>
      </c>
      <c r="E13" s="220" t="s">
        <v>124</v>
      </c>
      <c r="F13" s="134" t="s">
        <v>126</v>
      </c>
      <c r="G13" s="221" t="s">
        <v>59</v>
      </c>
      <c r="H13" s="116"/>
      <c r="I13" s="79"/>
      <c r="J13" s="66"/>
      <c r="K13" s="34"/>
      <c r="L13" s="34"/>
      <c r="M13" s="34"/>
      <c r="N13" s="34"/>
      <c r="O13" s="34"/>
      <c r="P13" s="34"/>
      <c r="Q13" s="34"/>
      <c r="R13" s="4"/>
      <c r="S13" s="4"/>
      <c r="T13" s="4"/>
      <c r="U13" s="4"/>
      <c r="V13" s="2"/>
      <c r="W13" s="2"/>
      <c r="X13" s="2"/>
    </row>
    <row r="14" spans="1:24" ht="15" customHeight="1" thickBot="1">
      <c r="A14" s="159">
        <v>1</v>
      </c>
      <c r="B14" s="95">
        <v>2</v>
      </c>
      <c r="C14" s="95">
        <v>3</v>
      </c>
      <c r="D14" s="95">
        <v>4</v>
      </c>
      <c r="E14" s="95">
        <v>5</v>
      </c>
      <c r="F14" s="95">
        <v>6</v>
      </c>
      <c r="G14" s="160">
        <v>7</v>
      </c>
      <c r="H14" s="118"/>
      <c r="I14" s="118"/>
      <c r="J14" s="119"/>
      <c r="K14" s="34"/>
      <c r="L14" s="34"/>
      <c r="M14" s="34"/>
      <c r="N14" s="34"/>
      <c r="O14" s="34"/>
      <c r="P14" s="34"/>
      <c r="Q14" s="34"/>
      <c r="R14" s="4"/>
      <c r="S14" s="4"/>
      <c r="T14" s="4"/>
      <c r="U14" s="4"/>
      <c r="V14" s="2"/>
      <c r="W14" s="2"/>
      <c r="X14" s="2"/>
    </row>
    <row r="15" spans="1:24" ht="18.75" customHeight="1" thickBot="1">
      <c r="A15" s="98">
        <v>1</v>
      </c>
      <c r="B15" s="217" t="s">
        <v>9</v>
      </c>
      <c r="C15" s="218">
        <v>110</v>
      </c>
      <c r="D15" s="172"/>
      <c r="E15" s="184">
        <f>C15*D15</f>
        <v>0</v>
      </c>
      <c r="F15" s="186">
        <f>E15*30</f>
        <v>0</v>
      </c>
      <c r="G15" s="267"/>
      <c r="H15" s="120"/>
      <c r="I15" s="80"/>
      <c r="J15" s="121"/>
      <c r="K15" s="34"/>
      <c r="L15" s="34"/>
      <c r="M15" s="34"/>
      <c r="N15" s="34"/>
      <c r="O15" s="34"/>
      <c r="P15" s="34"/>
      <c r="Q15" s="34"/>
      <c r="R15" s="4"/>
      <c r="S15" s="4"/>
      <c r="T15" s="4"/>
      <c r="U15" s="4"/>
      <c r="V15" s="2"/>
      <c r="W15" s="2"/>
      <c r="X15" s="2"/>
    </row>
    <row r="16" spans="1:21" ht="19.5" customHeight="1" thickBot="1">
      <c r="A16" s="67"/>
      <c r="B16" s="72" t="s">
        <v>30</v>
      </c>
      <c r="C16" s="67"/>
      <c r="D16" s="67"/>
      <c r="E16" s="67"/>
      <c r="F16" s="67"/>
      <c r="G16" s="296"/>
      <c r="H16" s="12"/>
      <c r="I16" s="12"/>
      <c r="J16" s="12"/>
      <c r="K16" s="23"/>
      <c r="L16" s="23"/>
      <c r="M16" s="23"/>
      <c r="N16" s="23"/>
      <c r="O16" s="23"/>
      <c r="P16" s="23"/>
      <c r="Q16" s="23"/>
      <c r="R16" s="4"/>
      <c r="S16" s="2"/>
      <c r="T16" s="2"/>
      <c r="U16" s="2"/>
    </row>
    <row r="17" spans="1:19" ht="81.75" customHeight="1" thickBot="1">
      <c r="A17" s="94" t="s">
        <v>1</v>
      </c>
      <c r="B17" s="95" t="s">
        <v>2</v>
      </c>
      <c r="C17" s="220" t="s">
        <v>24</v>
      </c>
      <c r="D17" s="95" t="s">
        <v>116</v>
      </c>
      <c r="E17" s="95" t="s">
        <v>128</v>
      </c>
      <c r="F17" s="96" t="s">
        <v>129</v>
      </c>
      <c r="G17" s="221" t="s">
        <v>117</v>
      </c>
      <c r="H17" s="82"/>
      <c r="I17" s="116"/>
      <c r="J17" s="117"/>
      <c r="K17" s="123"/>
      <c r="L17" s="14"/>
      <c r="M17" s="14"/>
      <c r="N17" s="14"/>
      <c r="O17" s="14"/>
      <c r="P17" s="14"/>
      <c r="Q17" s="14"/>
      <c r="R17" s="2"/>
      <c r="S17" s="2"/>
    </row>
    <row r="18" spans="1:22" ht="15" customHeight="1" thickBot="1">
      <c r="A18" s="208">
        <v>1</v>
      </c>
      <c r="B18" s="162">
        <v>2</v>
      </c>
      <c r="C18" s="207">
        <v>3</v>
      </c>
      <c r="D18" s="207">
        <v>4</v>
      </c>
      <c r="E18" s="207">
        <v>5</v>
      </c>
      <c r="F18" s="207">
        <v>6</v>
      </c>
      <c r="G18" s="221">
        <v>7</v>
      </c>
      <c r="H18" s="28"/>
      <c r="I18" s="118"/>
      <c r="J18" s="119"/>
      <c r="K18" s="119"/>
      <c r="L18" s="4"/>
      <c r="M18" s="4"/>
      <c r="N18" s="4"/>
      <c r="O18" s="4"/>
      <c r="P18" s="4"/>
      <c r="Q18" s="4"/>
      <c r="R18" s="4"/>
      <c r="S18" s="4"/>
      <c r="T18" s="2"/>
      <c r="U18" s="2"/>
      <c r="V18" s="2"/>
    </row>
    <row r="19" spans="1:22" ht="18.75" customHeight="1" thickBot="1">
      <c r="A19" s="105">
        <v>1</v>
      </c>
      <c r="B19" s="111" t="s">
        <v>5</v>
      </c>
      <c r="C19" s="192">
        <v>589</v>
      </c>
      <c r="D19" s="183"/>
      <c r="E19" s="199">
        <f>C19*D19</f>
        <v>0</v>
      </c>
      <c r="F19" s="189">
        <f>E19*15</f>
        <v>0</v>
      </c>
      <c r="G19" s="277"/>
      <c r="H19" s="120"/>
      <c r="I19" s="35"/>
      <c r="J19" s="121"/>
      <c r="K19" s="81"/>
      <c r="L19" s="4"/>
      <c r="M19" s="4"/>
      <c r="N19" s="4"/>
      <c r="O19" s="4"/>
      <c r="P19" s="4"/>
      <c r="Q19" s="4"/>
      <c r="R19" s="4"/>
      <c r="S19" s="4"/>
      <c r="T19" s="2"/>
      <c r="U19" s="2"/>
      <c r="V19" s="2"/>
    </row>
    <row r="20" spans="1:21" ht="19.5" customHeight="1" thickBot="1">
      <c r="A20" s="67"/>
      <c r="B20" s="72" t="s">
        <v>31</v>
      </c>
      <c r="C20" s="67"/>
      <c r="D20" s="67"/>
      <c r="E20" s="163"/>
      <c r="F20" s="163"/>
      <c r="G20" s="296"/>
      <c r="H20" s="5"/>
      <c r="I20" s="48"/>
      <c r="J20" s="5"/>
      <c r="K20" s="2"/>
      <c r="S20" s="2"/>
      <c r="T20" s="2"/>
      <c r="U20" s="2"/>
    </row>
    <row r="21" spans="1:19" ht="97.5" customHeight="1" thickBot="1">
      <c r="A21" s="86" t="s">
        <v>1</v>
      </c>
      <c r="B21" s="219" t="s">
        <v>2</v>
      </c>
      <c r="C21" s="220" t="s">
        <v>24</v>
      </c>
      <c r="D21" s="219" t="s">
        <v>120</v>
      </c>
      <c r="E21" s="95" t="s">
        <v>130</v>
      </c>
      <c r="F21" s="134" t="s">
        <v>133</v>
      </c>
      <c r="G21" s="221" t="s">
        <v>118</v>
      </c>
      <c r="H21" s="122"/>
      <c r="I21" s="66"/>
      <c r="J21" s="66"/>
      <c r="K21" s="2"/>
      <c r="R21" s="2"/>
      <c r="S21" s="2"/>
    </row>
    <row r="22" spans="1:20" ht="15" customHeight="1" thickBot="1">
      <c r="A22" s="208">
        <v>1</v>
      </c>
      <c r="B22" s="162">
        <v>2</v>
      </c>
      <c r="C22" s="207">
        <v>3</v>
      </c>
      <c r="D22" s="207">
        <v>4</v>
      </c>
      <c r="E22" s="207">
        <v>5</v>
      </c>
      <c r="F22" s="207">
        <v>6</v>
      </c>
      <c r="G22" s="221">
        <v>7</v>
      </c>
      <c r="H22" s="35"/>
      <c r="I22" s="35"/>
      <c r="J22" s="66"/>
      <c r="K22" s="2"/>
      <c r="R22" s="2"/>
      <c r="S22" s="2"/>
      <c r="T22" s="2"/>
    </row>
    <row r="23" spans="1:20" ht="18.75" customHeight="1" thickBot="1">
      <c r="A23" s="105">
        <v>1</v>
      </c>
      <c r="B23" s="106" t="s">
        <v>35</v>
      </c>
      <c r="C23" s="192">
        <v>24008</v>
      </c>
      <c r="D23" s="181"/>
      <c r="E23" s="181">
        <f>C23*D23</f>
        <v>0</v>
      </c>
      <c r="F23" s="234">
        <f>E23*6</f>
        <v>0</v>
      </c>
      <c r="G23" s="232"/>
      <c r="H23" s="120"/>
      <c r="I23" s="28"/>
      <c r="J23" s="125"/>
      <c r="K23" s="2"/>
      <c r="R23" s="2"/>
      <c r="S23" s="2"/>
      <c r="T23" s="2"/>
    </row>
    <row r="24" spans="1:21" ht="19.5" customHeight="1" thickBot="1">
      <c r="A24" s="67"/>
      <c r="B24" s="72" t="s">
        <v>15</v>
      </c>
      <c r="C24" s="67"/>
      <c r="D24" s="67"/>
      <c r="E24" s="67"/>
      <c r="F24" s="67"/>
      <c r="G24" s="296"/>
      <c r="H24" s="5"/>
      <c r="I24" s="5"/>
      <c r="J24" s="38"/>
      <c r="S24" s="2"/>
      <c r="T24" s="2"/>
      <c r="U24" s="2"/>
    </row>
    <row r="25" spans="1:23" ht="89.25" customHeight="1" thickBot="1">
      <c r="A25" s="94" t="s">
        <v>1</v>
      </c>
      <c r="B25" s="95" t="s">
        <v>2</v>
      </c>
      <c r="C25" s="95" t="s">
        <v>14</v>
      </c>
      <c r="D25" s="95" t="s">
        <v>88</v>
      </c>
      <c r="E25" s="95" t="s">
        <v>131</v>
      </c>
      <c r="F25" s="96" t="s">
        <v>132</v>
      </c>
      <c r="G25" s="221" t="s">
        <v>119</v>
      </c>
      <c r="H25" s="28"/>
      <c r="I25" s="5"/>
      <c r="J25" s="5"/>
      <c r="K25" s="5"/>
      <c r="U25" s="2"/>
      <c r="V25" s="2"/>
      <c r="W25" s="2"/>
    </row>
    <row r="26" spans="1:21" ht="15" customHeight="1" thickBot="1">
      <c r="A26" s="159">
        <v>1</v>
      </c>
      <c r="B26" s="161">
        <v>2</v>
      </c>
      <c r="C26" s="95">
        <v>3</v>
      </c>
      <c r="D26" s="95">
        <v>4</v>
      </c>
      <c r="E26" s="95">
        <v>5</v>
      </c>
      <c r="F26" s="95">
        <v>6</v>
      </c>
      <c r="G26" s="160">
        <v>7</v>
      </c>
      <c r="H26" s="28"/>
      <c r="I26" s="122"/>
      <c r="J26" s="66"/>
      <c r="K26" s="28"/>
      <c r="S26" s="2"/>
      <c r="T26" s="2"/>
      <c r="U26" s="2"/>
    </row>
    <row r="27" spans="1:21" ht="18.75" customHeight="1" thickBot="1">
      <c r="A27" s="44">
        <v>1</v>
      </c>
      <c r="B27" s="45" t="s">
        <v>6</v>
      </c>
      <c r="C27" s="195">
        <v>3708</v>
      </c>
      <c r="D27" s="185"/>
      <c r="E27" s="185">
        <f>C27*D27</f>
        <v>0</v>
      </c>
      <c r="F27" s="234">
        <f>E27*3</f>
        <v>0</v>
      </c>
      <c r="G27" s="231"/>
      <c r="H27" s="120"/>
      <c r="I27" s="118"/>
      <c r="J27" s="119"/>
      <c r="K27" s="119"/>
      <c r="S27" s="2"/>
      <c r="T27" s="2"/>
      <c r="U27" s="2"/>
    </row>
    <row r="28" spans="1:21" ht="19.5" customHeight="1" thickBot="1">
      <c r="A28" s="67"/>
      <c r="B28" s="72" t="s">
        <v>32</v>
      </c>
      <c r="C28" s="67"/>
      <c r="D28" s="67"/>
      <c r="E28" s="67"/>
      <c r="F28" s="67"/>
      <c r="G28" s="296"/>
      <c r="H28" s="5"/>
      <c r="I28" s="5"/>
      <c r="J28" s="5"/>
      <c r="K28" s="5"/>
      <c r="S28" s="2"/>
      <c r="T28" s="2"/>
      <c r="U28" s="2"/>
    </row>
    <row r="29" spans="1:20" ht="91.5" customHeight="1" thickBot="1">
      <c r="A29" s="86" t="s">
        <v>1</v>
      </c>
      <c r="B29" s="219" t="s">
        <v>2</v>
      </c>
      <c r="C29" s="219" t="s">
        <v>13</v>
      </c>
      <c r="D29" s="219" t="s">
        <v>95</v>
      </c>
      <c r="E29" s="95" t="s">
        <v>134</v>
      </c>
      <c r="F29" s="134" t="s">
        <v>135</v>
      </c>
      <c r="G29" s="221" t="s">
        <v>115</v>
      </c>
      <c r="H29" s="28"/>
      <c r="I29" s="122"/>
      <c r="J29" s="66"/>
      <c r="K29" s="28"/>
      <c r="R29" s="2"/>
      <c r="S29" s="2"/>
      <c r="T29" s="2"/>
    </row>
    <row r="30" spans="1:21" ht="15" customHeight="1" thickBot="1">
      <c r="A30" s="208">
        <v>1</v>
      </c>
      <c r="B30" s="162">
        <v>2</v>
      </c>
      <c r="C30" s="207">
        <v>3</v>
      </c>
      <c r="D30" s="207">
        <v>4</v>
      </c>
      <c r="E30" s="207">
        <v>5</v>
      </c>
      <c r="F30" s="207">
        <v>6</v>
      </c>
      <c r="G30" s="221">
        <v>7</v>
      </c>
      <c r="H30" s="28"/>
      <c r="I30" s="118"/>
      <c r="J30" s="119"/>
      <c r="K30" s="119"/>
      <c r="S30" s="2"/>
      <c r="T30" s="2"/>
      <c r="U30" s="2"/>
    </row>
    <row r="31" spans="1:21" ht="18.75" customHeight="1" thickBot="1">
      <c r="A31" s="105">
        <v>1</v>
      </c>
      <c r="B31" s="111" t="s">
        <v>10</v>
      </c>
      <c r="C31" s="192">
        <v>2781.4</v>
      </c>
      <c r="D31" s="181"/>
      <c r="E31" s="181">
        <f>C31*D31</f>
        <v>0</v>
      </c>
      <c r="F31" s="234">
        <f>E31*6</f>
        <v>0</v>
      </c>
      <c r="G31" s="232"/>
      <c r="H31" s="120"/>
      <c r="I31" s="35"/>
      <c r="J31" s="124"/>
      <c r="K31" s="83"/>
      <c r="S31" s="2"/>
      <c r="T31" s="2"/>
      <c r="U31" s="2"/>
    </row>
    <row r="32" spans="1:24" ht="20.25" customHeight="1" thickBot="1">
      <c r="A32" s="10"/>
      <c r="B32" s="73"/>
      <c r="C32" s="10"/>
      <c r="D32" s="73"/>
      <c r="E32" s="73"/>
      <c r="F32" s="73"/>
      <c r="G32" s="73"/>
      <c r="H32" s="74"/>
      <c r="I32" s="28"/>
      <c r="J32" s="78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10" ht="28.5" customHeight="1" thickBot="1">
      <c r="A33" s="2"/>
      <c r="B33" s="38"/>
      <c r="C33" s="38"/>
      <c r="D33" s="336" t="s">
        <v>16</v>
      </c>
      <c r="E33" s="337"/>
      <c r="F33" s="338"/>
      <c r="G33" s="266">
        <f>F6+F10+F15+F19+F27+F31+F23</f>
        <v>0</v>
      </c>
      <c r="H33" s="1"/>
      <c r="I33" s="78"/>
      <c r="J33" s="201"/>
    </row>
    <row r="34" spans="1:10" ht="22.5" customHeight="1">
      <c r="A34" s="2"/>
      <c r="B34" s="38"/>
      <c r="C34" s="38"/>
      <c r="D34" s="38"/>
      <c r="E34" s="38"/>
      <c r="F34" s="38"/>
      <c r="G34" s="38"/>
      <c r="H34" s="38"/>
      <c r="I34" s="38"/>
      <c r="J34" s="38"/>
    </row>
    <row r="35" spans="1:7" ht="12.75">
      <c r="A35" s="314" t="s">
        <v>56</v>
      </c>
      <c r="B35" s="314"/>
      <c r="C35" s="314"/>
      <c r="D35" s="314"/>
      <c r="E35" s="314"/>
      <c r="F35" s="314"/>
      <c r="G35" s="314"/>
    </row>
    <row r="58" ht="19.5" customHeight="1"/>
  </sheetData>
  <sheetProtection/>
  <mergeCells count="4">
    <mergeCell ref="A1:G1"/>
    <mergeCell ref="A2:G2"/>
    <mergeCell ref="D33:F33"/>
    <mergeCell ref="A35:G35"/>
  </mergeCells>
  <printOptions horizontalCentered="1"/>
  <pageMargins left="1.1811023622047245" right="0.3937007874015748" top="0.7086614173228347" bottom="0.7086614173228347" header="0.31496062992125984" footer="0.31496062992125984"/>
  <pageSetup fitToHeight="2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Zieliński</dc:creator>
  <cp:keywords/>
  <dc:description/>
  <cp:lastModifiedBy>Monika</cp:lastModifiedBy>
  <cp:lastPrinted>2019-08-12T10:58:37Z</cp:lastPrinted>
  <dcterms:created xsi:type="dcterms:W3CDTF">2007-06-11T11:06:38Z</dcterms:created>
  <dcterms:modified xsi:type="dcterms:W3CDTF">2019-08-16T12:33:47Z</dcterms:modified>
  <cp:category/>
  <cp:version/>
  <cp:contentType/>
  <cp:contentStatus/>
</cp:coreProperties>
</file>