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ulmo-dc1\AD\SOZ\33. Jednorazówka nowa Aga\moje zestawienia\"/>
    </mc:Choice>
  </mc:AlternateContent>
  <bookViews>
    <workbookView xWindow="0" yWindow="0" windowWidth="17970" windowHeight="6120"/>
  </bookViews>
  <sheets>
    <sheet name="Arkusz1" sheetId="1" r:id="rId1"/>
  </sheets>
  <definedNames>
    <definedName name="_xlnm.Print_Area" localSheetId="0">Arkusz1!$A$1:$J$65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49" i="1" l="1"/>
  <c r="H149" i="1"/>
  <c r="H144" i="1" l="1"/>
  <c r="H145" i="1" s="1"/>
  <c r="F144" i="1"/>
  <c r="I144" i="1" s="1"/>
  <c r="H143" i="1"/>
  <c r="F143" i="1"/>
  <c r="I143" i="1" s="1"/>
  <c r="I145" i="1" s="1"/>
  <c r="I95" i="1" l="1"/>
  <c r="H95" i="1"/>
  <c r="F95" i="1"/>
  <c r="H138" i="1" l="1"/>
  <c r="H137" i="1"/>
  <c r="F137" i="1"/>
  <c r="I137" i="1" s="1"/>
  <c r="H136" i="1"/>
  <c r="F136" i="1"/>
  <c r="I136" i="1" s="1"/>
  <c r="H135" i="1"/>
  <c r="F135" i="1"/>
  <c r="I135" i="1" s="1"/>
  <c r="I138" i="1" s="1"/>
  <c r="H122" i="1" l="1"/>
  <c r="H123" i="1"/>
  <c r="H124" i="1"/>
  <c r="H125" i="1"/>
  <c r="H121" i="1"/>
  <c r="F122" i="1"/>
  <c r="I122" i="1" s="1"/>
  <c r="F123" i="1"/>
  <c r="I123" i="1" s="1"/>
  <c r="F124" i="1"/>
  <c r="I124" i="1" s="1"/>
  <c r="F125" i="1"/>
  <c r="I125" i="1" s="1"/>
  <c r="F126" i="1"/>
  <c r="F121" i="1"/>
  <c r="I121" i="1" s="1"/>
  <c r="H126" i="1" l="1"/>
  <c r="H127" i="1" s="1"/>
  <c r="I126" i="1"/>
  <c r="I127" i="1" s="1"/>
  <c r="F9" i="1" l="1"/>
  <c r="H9" i="1"/>
  <c r="I9" i="1"/>
  <c r="H54" i="1" l="1"/>
  <c r="H55" i="1"/>
  <c r="F53" i="1"/>
  <c r="F54" i="1"/>
  <c r="I54" i="1" s="1"/>
  <c r="F55" i="1"/>
  <c r="I55" i="1" s="1"/>
  <c r="H115" i="1" l="1"/>
  <c r="H116" i="1" s="1"/>
  <c r="F115" i="1"/>
  <c r="I115" i="1" s="1"/>
  <c r="I116" i="1" s="1"/>
  <c r="F107" i="1"/>
  <c r="H107" i="1"/>
  <c r="I107" i="1"/>
  <c r="F105" i="1"/>
  <c r="I105" i="1" s="1"/>
  <c r="H106" i="1"/>
  <c r="F106" i="1"/>
  <c r="I106" i="1" s="1"/>
  <c r="H105" i="1"/>
  <c r="F96" i="1"/>
  <c r="I96" i="1" s="1"/>
  <c r="H97" i="1"/>
  <c r="F97" i="1"/>
  <c r="I97" i="1" s="1"/>
  <c r="H96" i="1"/>
  <c r="H98" i="1" s="1"/>
  <c r="H77" i="1"/>
  <c r="H78" i="1"/>
  <c r="H79" i="1"/>
  <c r="H80" i="1"/>
  <c r="H81" i="1"/>
  <c r="H82" i="1"/>
  <c r="H83" i="1"/>
  <c r="H84" i="1"/>
  <c r="H85" i="1"/>
  <c r="H86" i="1"/>
  <c r="H87" i="1"/>
  <c r="F82" i="1"/>
  <c r="I82" i="1" s="1"/>
  <c r="F83" i="1"/>
  <c r="I83" i="1" s="1"/>
  <c r="F84" i="1"/>
  <c r="I84" i="1" s="1"/>
  <c r="F85" i="1"/>
  <c r="I85" i="1" s="1"/>
  <c r="F86" i="1"/>
  <c r="I86" i="1" s="1"/>
  <c r="F87" i="1"/>
  <c r="I87" i="1" s="1"/>
  <c r="F76" i="1"/>
  <c r="F81" i="1"/>
  <c r="I81" i="1" s="1"/>
  <c r="F80" i="1"/>
  <c r="I80" i="1" s="1"/>
  <c r="F79" i="1"/>
  <c r="I79" i="1" s="1"/>
  <c r="F78" i="1"/>
  <c r="I78" i="1" s="1"/>
  <c r="F77" i="1"/>
  <c r="I77" i="1" s="1"/>
  <c r="I76" i="1"/>
  <c r="H76" i="1"/>
  <c r="I88" i="1" l="1"/>
  <c r="H108" i="1"/>
  <c r="H88" i="1"/>
  <c r="I98" i="1"/>
  <c r="I108" i="1"/>
  <c r="H69" i="1"/>
  <c r="F69" i="1"/>
  <c r="I69" i="1" s="1"/>
  <c r="H68" i="1"/>
  <c r="F68" i="1"/>
  <c r="I68" i="1" s="1"/>
  <c r="H67" i="1"/>
  <c r="F67" i="1"/>
  <c r="I67" i="1" s="1"/>
  <c r="H66" i="1"/>
  <c r="F66" i="1"/>
  <c r="I66" i="1" s="1"/>
  <c r="H65" i="1"/>
  <c r="F65" i="1"/>
  <c r="I65" i="1" s="1"/>
  <c r="H64" i="1"/>
  <c r="F64" i="1"/>
  <c r="I64" i="1" s="1"/>
  <c r="H63" i="1"/>
  <c r="F63" i="1"/>
  <c r="I63" i="1" s="1"/>
  <c r="H62" i="1"/>
  <c r="F62" i="1"/>
  <c r="I62" i="1" s="1"/>
  <c r="H70" i="1"/>
  <c r="I70" i="1"/>
  <c r="F40" i="1" l="1"/>
  <c r="I40" i="1" s="1"/>
  <c r="H40" i="1"/>
  <c r="F39" i="1"/>
  <c r="I39" i="1" s="1"/>
  <c r="H39" i="1"/>
  <c r="H51" i="1" l="1"/>
  <c r="H52" i="1"/>
  <c r="H53" i="1"/>
  <c r="F52" i="1"/>
  <c r="I52" i="1" s="1"/>
  <c r="I53" i="1"/>
  <c r="F51" i="1"/>
  <c r="I51" i="1" s="1"/>
  <c r="I56" i="1" l="1"/>
  <c r="H56" i="1"/>
  <c r="H24" i="1"/>
  <c r="F24" i="1"/>
  <c r="I24" i="1" s="1"/>
  <c r="F23" i="1" l="1"/>
  <c r="I23" i="1" s="1"/>
  <c r="F22" i="1"/>
  <c r="I22" i="1" s="1"/>
  <c r="H21" i="1"/>
  <c r="H23" i="1" l="1"/>
  <c r="F21" i="1"/>
  <c r="I21" i="1" s="1"/>
  <c r="H22" i="1"/>
  <c r="H20" i="1"/>
  <c r="F20" i="1"/>
  <c r="I20" i="1" s="1"/>
  <c r="H19" i="1" l="1"/>
  <c r="F19" i="1"/>
  <c r="I19" i="1" s="1"/>
  <c r="H18" i="1"/>
  <c r="F18" i="1"/>
  <c r="I18" i="1" s="1"/>
  <c r="H17" i="1"/>
  <c r="F17" i="1"/>
  <c r="I17" i="1" s="1"/>
  <c r="H38" i="1"/>
  <c r="F38" i="1"/>
  <c r="I38" i="1" s="1"/>
  <c r="H37" i="1"/>
  <c r="H41" i="1" s="1"/>
  <c r="F37" i="1"/>
  <c r="I37" i="1" s="1"/>
  <c r="I41" i="1" s="1"/>
  <c r="H16" i="1"/>
  <c r="F16" i="1"/>
  <c r="I16" i="1" s="1"/>
  <c r="H15" i="1"/>
  <c r="F15" i="1"/>
  <c r="I15" i="1" s="1"/>
  <c r="H14" i="1"/>
  <c r="F14" i="1"/>
  <c r="I14" i="1" s="1"/>
  <c r="H13" i="1"/>
  <c r="F13" i="1"/>
  <c r="I13" i="1" s="1"/>
  <c r="H12" i="1"/>
  <c r="F12" i="1"/>
  <c r="I12" i="1" s="1"/>
  <c r="H11" i="1"/>
  <c r="F11" i="1"/>
  <c r="I11" i="1" s="1"/>
  <c r="H10" i="1"/>
  <c r="F10" i="1"/>
  <c r="I10" i="1" s="1"/>
  <c r="H8" i="1"/>
  <c r="F8" i="1"/>
  <c r="I8" i="1" s="1"/>
  <c r="I25" i="1" s="1"/>
  <c r="H25" i="1" l="1"/>
</calcChain>
</file>

<file path=xl/sharedStrings.xml><?xml version="1.0" encoding="utf-8"?>
<sst xmlns="http://schemas.openxmlformats.org/spreadsheetml/2006/main" count="287" uniqueCount="121">
  <si>
    <t>L.p.</t>
  </si>
  <si>
    <t>Nawa</t>
  </si>
  <si>
    <t>j.m.</t>
  </si>
  <si>
    <t>ilość</t>
  </si>
  <si>
    <t>cena jednostkowa netto</t>
  </si>
  <si>
    <t>cena jednostkowa brutto</t>
  </si>
  <si>
    <t>Vat w %</t>
  </si>
  <si>
    <t>Warość netto</t>
  </si>
  <si>
    <t>Wartość Brutto</t>
  </si>
  <si>
    <t>Nazwa handlowa produktu</t>
  </si>
  <si>
    <t>1.</t>
  </si>
  <si>
    <t>szt.</t>
  </si>
  <si>
    <t>Razem</t>
  </si>
  <si>
    <t>szt</t>
  </si>
  <si>
    <t>op.</t>
  </si>
  <si>
    <t>Pulsoksymetr Nonin 3150 (zamiennik), część nadgarstkowa + czyjnik rozm. M, Bezprzewodowy pulsoksymetr Bluetooth do pomiaru tętna, SpO2 i pletyzmografii kompatybilny z polisomnografem NoX A1</t>
  </si>
  <si>
    <t>Elektrody  kardiologiczne  kompatybilne z Ambu  Blue Sensor R  R -00-S pakowane po 25 szt.</t>
  </si>
  <si>
    <t>Pojemnik do próbek histopatologicznych o pojemności 20 ml z 4% fomaldehydem (10 % roztworem formaliny) zamkniętym w nakrętce</t>
  </si>
  <si>
    <t>Pojemnik transportowy na 5 szkiełek podstawowych, zamykany na plastikowy zatrzask, wyposazony w prowadnice pozwalające oddzielic od siebie poszczególne szkiełka (próbka)</t>
  </si>
  <si>
    <t>Worki autoklawowalne jednorazowe wykonane  z polipropylenu, zastosowanie do odpadów bilogicznnie niebezpiecznych, wytrzymałe, odporne na wysoką temperaturę, wym. Ok. 600 x 780 mm ,poj. ok. 60L, gr. 40 um - 100szt/op.</t>
  </si>
  <si>
    <t>suchy lód Top Frost 100 g./1 szt.  zgodny z normą UE CE 1907/2006</t>
  </si>
  <si>
    <t>Bakteriologiczny zestaw transportowy z podłożem pakowany w podwójnym opakowaniu</t>
  </si>
  <si>
    <t>Lp.</t>
  </si>
  <si>
    <t>J.m.</t>
  </si>
  <si>
    <t>Ilość</t>
  </si>
  <si>
    <t>Stawka Vat w %</t>
  </si>
  <si>
    <t>Wartość netto</t>
  </si>
  <si>
    <t>Wartość brutto</t>
  </si>
  <si>
    <t>*Nazwa handlowa produktu</t>
  </si>
  <si>
    <t>Naklejki do oznaczenia dodanych leków, większe naklejki służące do naklejania na strzykawki 50ml, płyny infuzyjne itp.. Zawierają miejsce do wpisania nazwy leku dodanego, jego dawki, godz., daty, nazwiska pacjenta,  zg.z normą ISO 26825:2008, w rolkach po 200 szt.</t>
  </si>
  <si>
    <t>Samoprzylepne niestandardowe etykietyki na strzy-kawki z odpowiednio dobranym kolorem wg.klucza, zaprojek-towane w celu pra-widłowej identyfika-cji leku w strzykawce. Wyraźny napis z nazwą leku oraz wolnym miejscem umożliwiającym wpisanie dawki, w rolce po 400 szt. Zg.ze standardem ISO 26825:2008. Z klasy leków: wpro-wadzających do znieczulenia ( propo-fol), uspokajające (midazolam), anta-goniści leków uspo-kajających (flumaze-nil), niedepolaryzują-ce leki zwiotczające ( Atracurium), leki odwracające zwiot-czenie (Neostigmi-ne), opiaty ( fenta-nyl, oxynorm, ultiva, sufentanyl), antago-niści opiatów ( Na-loxon), miejscowo znieczulające ( ligno-caine), wazopresyny- ( Dobutamine, Adre-naline), antycholi-nergiczne (Atropine), przeciwwymiotne ( Ondansetron).</t>
  </si>
  <si>
    <t>Nazwa</t>
  </si>
  <si>
    <t>Cena jednostkowa netto</t>
  </si>
  <si>
    <t>Cena jednostkowa brutto</t>
  </si>
  <si>
    <t>Wartość bruttto</t>
  </si>
  <si>
    <t>Pokrowce higieniczne na buty (ochraniacze na buty). Wykonane ze specjalnej antypoślizgowej foli PE o grubości 25 +/- 5 mikronów. Całkowicie nieprzemakalne, antyelektrostatyczne. Mocowane za pomocą gumki. Para- jednostka.</t>
  </si>
  <si>
    <t>Osłona na brodę z miękkiej i antystatycznej włókniny z gumką do zamocowania na głowie, rozmiar uniwersalny, bezlateksowa, niejałowa, kolor biały, produkt spełniający wymagania wyrobu medycznego oraz środka ochrony osobistej.</t>
  </si>
  <si>
    <t>Czepek w formie kaptura zakrywający ramiona, wykonany z białej włókniny polipropylenowej, z gumką dookoła twarzy bez zawartości lateksu</t>
  </si>
  <si>
    <t xml:space="preserve"> ................................................................................            
      (podpisy osoby/osób uprawnionej/uprawnionych    
 do reprezentowania Wykonawcy)   
</t>
  </si>
  <si>
    <t xml:space="preserve">................................................................................            </t>
  </si>
  <si>
    <t xml:space="preserve">      (podpisy osoby/osób uprawnionej/uprawnionych    </t>
  </si>
  <si>
    <t xml:space="preserve"> do reprezentowania Wykonawcy)   </t>
  </si>
  <si>
    <t>Pojemnik do próbek histopatologicznych o pojemności 60 ml z 4% fomaldehydem (10 % roztworem formaliny) zamkniętym w nakrętce.</t>
  </si>
  <si>
    <t xml:space="preserve">Fartuch foliowy o wymiarach 900x1300x0,045
kolor: niebieski 
badania: 
atest stacji sanitarno epidemiologicznej
atest pzh
atest na surowiec 
atest na barwnik 
atest na folie
atest na gotowy produkt: fartuch foliowy 
</t>
  </si>
  <si>
    <t>POJEMNIK DO IGIEŁ  3,5L CZERWONY</t>
  </si>
  <si>
    <r>
      <t>2</t>
    </r>
    <r>
      <rPr>
        <sz val="9"/>
        <color rgb="FFFF0000"/>
        <rFont val="Century Gothic"/>
        <family val="2"/>
        <charset val="238"/>
      </rPr>
      <t>.</t>
    </r>
  </si>
  <si>
    <t>Papier termiczny w rozmiarze 57 mm szerokości do urządzenia myjnia narzędzi Belimed WD 150</t>
  </si>
  <si>
    <t>Jednorazówka niestetrylna 2022</t>
  </si>
  <si>
    <t>Elektrody pediatryczne o średnicy 30 mm, jednokrotnego użycia, niesterylne. Wykonane z pianki polietylenowej, nie zawierające lateksu  i PVC, elastyczne, wodoodporne i wodoszczelne, o ergonomicznym kształcie ułatwiającym aplikację i zdejmowanie elektrody na powierzchni ciała pacjenta. Hypoalergiczny klej, czujnik Ag/AgCl, żel stały.</t>
  </si>
  <si>
    <t>2.</t>
  </si>
  <si>
    <t>Kosz druciany na instrumenty i akcesoria do ezofagoskopii i bronchoskopii</t>
  </si>
  <si>
    <t>3.</t>
  </si>
  <si>
    <t>szczoteczka op.5 szt.</t>
  </si>
  <si>
    <t>4.</t>
  </si>
  <si>
    <t>pokrywa do tacy drucianej</t>
  </si>
  <si>
    <t>5.</t>
  </si>
  <si>
    <t>taca druciana ze składanymi uchwytami, boki z płyty z otworami</t>
  </si>
  <si>
    <t>6.</t>
  </si>
  <si>
    <t xml:space="preserve">kołek mocujący do zast. z tacą na instrumenty </t>
  </si>
  <si>
    <t>7.</t>
  </si>
  <si>
    <t>kołeki mocujące do zast. z tacą na instrumenty op. 12 szt.</t>
  </si>
  <si>
    <t xml:space="preserve">op. </t>
  </si>
  <si>
    <t>8.</t>
  </si>
  <si>
    <t>paski silikonowe do mocowania instrumentów na tacy instrumentowej, op 12 szt.</t>
  </si>
  <si>
    <t>9.</t>
  </si>
  <si>
    <t>pojemnik plastikowy do sterylizacji i przechowywania, perforowany z matą silikonową</t>
  </si>
  <si>
    <t>Maseczka chirurgiczna wykonana z trzywarstwowej, niepylącej i hypoalergicznej włókniny oraz specjalnej wkładki modelującej na nos. Wewnetrzna warstwa filtracyjna o minimalnym stopniu filtracji BFE 98% aerozoli biologicznych. Zapewnia określoną łatwość oddychania większą niż 3mm H2O. Sposób pakowania maseczek umowzliwia aseptyczne i pojedyncze wyjmowanie ich z pudełka. Opakowanie 50 szt.</t>
  </si>
  <si>
    <t>Fartuch medyczny jednorazowego użytku, niejałowy, wiązany z tyłu na troki, z mankietem na końcu rękawa. Wykonany z włókniny polipropylenowej ogramaturze 35g/m2. posiada właściwości barierowe i  zapewnia wysoki stopień ochrony. Pakowany w foliowe opakowanie po 10 szt.</t>
  </si>
  <si>
    <t>ENDO ROZPIERACZ DO NARZĄDÓW O ŚR.10MM, DŁ.400MM, DO ZABIEGÓW LAPAROSKOPOWYCH</t>
  </si>
  <si>
    <t>PINCETA NACZYNIOWA Z UZĘBIENIEM ATRAUMATYCZNYM TYP DE BAKEY PROSTA SZEROKOŚĆ SZCZĘKI 1,5 MM DŁUGOŚĆ 300 MM</t>
  </si>
  <si>
    <t xml:space="preserve">KLESZCZYKI NACZYNIOWE TYP CRILE ZAKRZYWIONE DELIKATNE SKOK ZĄBKÓW 0,7 MM KOŃCÓWKA ROBOCZA 1X2 ZĄBKI DŁUGOŚĆ 140 MM  </t>
  </si>
  <si>
    <t>PINCETA CHIRURGICZNA STANDARD PROSTA KOŃ-CÓWKA ROBOCZA 1X2 ZĄBKI DŁUGOŚĆ 145 MM</t>
  </si>
  <si>
    <t xml:space="preserve">KLESZCZYKI DO OPA-TRUNKÓW ODGIĘTE TYP FOERSTERBALLENGER  DŁ. 245MM  Z ZAMKIEM SZEROKOŚĆ OCZKA 13,5MM  SZCZĘKI ZĄBKO-WANE SKOK ZĄBKA 1,75MM </t>
  </si>
  <si>
    <t>PINCETA CHIRURGICZNA PŁUCNA TYP TUTTLE PROSTA DŁUGOŚĆ 230 MM</t>
  </si>
  <si>
    <t>10.</t>
  </si>
  <si>
    <t>11.</t>
  </si>
  <si>
    <t>12.</t>
  </si>
  <si>
    <t>WKŁAD ROBOCZY NA-RZEDZIA LAPAROSKOPO-WEGO, PYSZCZEK KLESZCZYKI BIOPSYJNE ŚR. 5MM  DŁ. 310 MM</t>
  </si>
  <si>
    <t>KLESZCZYKI NACZYNIO-WE TYP DE BAKEY-SATINSKY Z UZĘBIENIEM ATRAUMATYCZNYM TYP DE BAKEY WYMIARY SZCZĘKI 47/84 MM DŁ. 240 MM</t>
  </si>
  <si>
    <t>KLESZCZYKI NACZYNIO-WE TYP DE BAKEY-PEAN Z UZĘBIENIEM ATRAUMA-TYCZNYM TYP DE BAKEY ZAKRZYWIONE SZCZĘKA 89MM DŁ.CAŁK. 260MM</t>
  </si>
  <si>
    <t>POKRYWA KONTENERA O WYM. 300x297x28 MM, ROZMIAR ½ WYKONANA Z ALUMINIUM. UCHWYTY ZATRZASKOWE WYKO-NANE ZE STALI NIE-RDZEWNEJ. CENTRALNIE W POKRYWIE UMIESZ-CZONE JEDNO MIEJSCE DO MONTAŻU FILTRA JEDNORAZOWE-GO. WEWNĄTRZ POKRY-WY WKLEJONA SILIKO-NOWA USZCZELKA. WAN-NA KONTENERA O WYM. 300x297x136 MM, BEZ-SZWOWA WYKONANA Z JEDNEGO KAWAŁKA ALU-MINIUM. WANNA BEZ RĄ-CZEK TRANSPORTO-WYCH. RANT WANNY ZAOKRĄGLONY I WYGIĘ-TY W FORMIE KOŁNIERZA NA ZEWNĄTRZ W CELU ZAPEWNIENIA STERYL-NOŚCI WANNY KONTE-NERA. PO OBU STRO-NACH WANNY NA ŚCIAN-KACH MIEJSCE NA PLA-STIKOWE KLAMRY, DO OZNAKOWANIA KONTE-NERA WRAZ Z MIEJSCEM NA MOCOWANIE TABLI-CZEK IDENTYFIKACYJ-NYCH ORAZ ETYKIET ZE STERYLIZATORA</t>
  </si>
  <si>
    <t>FILTR JEDNORAZOWY Z INDYKATOREM OPAKO-WANIE 100 SZTUK</t>
  </si>
  <si>
    <t xml:space="preserve">PLOMBY DO KONTENERA 1000 SZTUK NIEBIESKIE BEZ INDYKATORA </t>
  </si>
  <si>
    <t>Przewód do pensety bi[polarnej kompatybilnej z generatorem Valleylab dł. 3m</t>
  </si>
  <si>
    <t>Pincete wielorazowa bipo-larna Cushinga, izolowana, gładkie końcówki o dł.calkowitej 17,8 cm i szer. końcówek 1,5mm</t>
  </si>
  <si>
    <t>Trokar do zabiegów tora-koskopowych wykonany w systemie MICTEC lub ana-logiczny, elastyczny tyta-nowy, ø 10,5 mm, długość 70 mm</t>
  </si>
  <si>
    <t>Zabezpieczenie do kontenerów KLS Marin z automatycznym systemem plombowania (1op.=1000 pcs.)</t>
  </si>
  <si>
    <t>Pojemnik plastikowy Hamburg z hermetyczną, silikonową uszczelką zpewniającę szczelne zamknięcie, ścianki przezroczyste, pokrywa czarna wymiary: L:135 x W:135 x H:176 mm, pojemność 1,6L</t>
  </si>
  <si>
    <t>Pojemniki transportowe 250 ml plastikowe z zakrętką do transportu szkiełek, wysokość 8 cm, średnica 7 cm, ( próbka)</t>
  </si>
  <si>
    <t>Pakiet 1 a podzielny</t>
  </si>
  <si>
    <t>Pakiet 2a podzielny</t>
  </si>
  <si>
    <t>Pakiet 4a</t>
  </si>
  <si>
    <t>Pakiet 5 a</t>
  </si>
  <si>
    <t>Pakiet 6 a</t>
  </si>
  <si>
    <t>Pakiet 7 a</t>
  </si>
  <si>
    <t>Pakiet 8 a</t>
  </si>
  <si>
    <t>Załacznik nr 2a do SWZ</t>
  </si>
  <si>
    <t>Karty odczynnikowe do wykonywania badań op. 25 kart</t>
  </si>
  <si>
    <t>Płynne kontrole jakości wszystkie parametry bez HTC poziom 1 op. 10 ampułek</t>
  </si>
  <si>
    <t>płynne kontrole jakości wszystkie parametry bez HTC poziom 2 op. 10 ampułek</t>
  </si>
  <si>
    <t>płynne kontrole jakości wszystkie parametry bez HTC poziom 3, op. 10 ampułek</t>
  </si>
  <si>
    <t>opcjonalne kapilary dedykowane do Epoc, op. 50 szt.</t>
  </si>
  <si>
    <t>Pakiet 3a - PODZIELNY</t>
  </si>
  <si>
    <t xml:space="preserve">Pieluchomajtki - majtki chłonne zalecane do codziennego stosowania w średnim i ciężkim nietrzymaniu moczu (poziom chłonności 7,5/8), przeznaczony są na noc dla osób chodzących,   zapewniający suchość i neutralizujące nieprzyjemny zapach,  zakładane jak zwykła bielizna, zapewniaje wysoki komfort i dyskrecję, dobrze przylegające do ciała, dzięki czemu nie odznaczają się pod ubraniem. Dostępne w rozmiarach i poziomach  S,M,L                                                                 
</t>
  </si>
  <si>
    <t>Maska FFP3 z zaworem. Wykonana z pięciu warstw, filtracja na poziomie 99,95%, zatrzymująca cząsteczki mniejsze niż 0,5 mikrometra. Czysta mikrobiologicznie, kształt anatomiczny.  Wyrób medyczny klasy I, śrdoek ochrony indywidualnej kategorii III. Zgodnie z normą PN-EN 149+A1:2010</t>
  </si>
  <si>
    <t>Półmaska filtrująca FFP3. wyrób medyczny klasy I, środek ochrony indywidualnej kategorii III. Filtracja ≥99,4% potwierdzona badaniami cząstkami 60-160 nanometrów, czysta mikrobiologicznie, giętka i elastyczna, pięciowarstwowa, posiadajaca uchwyty zauszne z zapinką uszczelniającą podbródek, przzeznczona na 8 godz. pracy, zapobiega parowaniu okularów. Zgodnie z normą PN-EN 149+A1:2010</t>
  </si>
  <si>
    <t>Trójwarstwowa maska medyczna z wygodnymi do wiązania trokami. Produkt wykonany z wytrzymałej i bezpiecznej dla alergików włókniny polipropylenowej,  z elementem uszczelniającym i dopasowującym do nosa.Trójwarstwowa budowa gwarantuje skuteczną ochronę przed dostępem drobnoustrojów. Wyrób medyczny klasy I, op. 50 szt. Zgodnie z norma PN-EN 14683:2019+AC:2019-09</t>
  </si>
  <si>
    <t>Papier do drukarki Martel - op. 1 rolka</t>
  </si>
  <si>
    <t>Pakiet nr 9a</t>
  </si>
  <si>
    <t>Pakiet 10a</t>
  </si>
  <si>
    <t>Zawieszki do koszy na narzędzia chirurgiczne. Easy tag czarna – 63,5mmx120,65mm – szpulka 250 szt. Rolka</t>
  </si>
  <si>
    <t>Aluminiowa taca do steryli-zacji z silikonowanymi uszczelkami stabilizującymi 12 narzędzi do VATS</t>
  </si>
  <si>
    <t>Osłonki na narzędzia, czarne, przyciemniane o rozm. 3,2x25,4x25,4mm. Opakowanie 100 szt.</t>
  </si>
  <si>
    <t>Przedłużka jednorazowego użytku izolowana - blade elektrodę o dl.16,51cm.  Do przełącznika kołyskowego elektrody monopolarnej z opcją cięcia i koagulacji z przewodem kompatybilnym z generatorem ValleylabW op. zbiorczym 50 szt</t>
  </si>
  <si>
    <t>op.12 sztuk flex. zapasowe tuleje, ø 10,5 mm, 70 mm</t>
  </si>
  <si>
    <t>op.12 sztuk flex. zapasowe tuleje, ø 7,0 mm, 70 mm</t>
  </si>
  <si>
    <t>rolka</t>
  </si>
  <si>
    <t>Elektrody Ekg o śr. 50cm</t>
  </si>
  <si>
    <t>Zasadowy środek do maszynowego mycia kaczek i basenów, usuwający nawet zaschnięte osady typu resztki mydła i wydalin ludzkich. Niepieniący, dostosowany do wody o każdej twardości. Stosowany w myjniach naczyń sanitarnych.Zawierający inhibitory korozji. Stężony, o poj. 5l. Kompatybilny z myjką Amigo S-607 oraz NINJO FD 1600</t>
  </si>
  <si>
    <t xml:space="preserve">Środek zmiękczający oraz płuczący, płynny koncentrat.  Zabezpiecza przed osadami kamienia wodnego, o poj. 5l.
Kompatybilny z myjką Amigo S-607 oraz NINJO FD 1600
</t>
  </si>
  <si>
    <t>Pakiet 11a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</si>
</sst>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zł&quot;;[Red]\-#,##0.00\ &quot;zł&quot;"/>
    <numFmt numFmtId="44" formatCode="_-* #,##0.00\ &quot;zł&quot;_-;\-* #,##0.00\ &quot;zł&quot;_-;_-* &quot;-&quot;??\ &quot;zł&quot;_-;_-@_-"/>
    <numFmt numFmtId="43" formatCode="_-* #,##0.00\ _z_ł_-;\-* #,##0.00\ _z_ł_-;_-* &quot;-&quot;??\ _z_ł_-;_-@_-"/>
    <numFmt numFmtId="164" formatCode="_-* #,##0.00\ [$zł-415]_-;\-* #,##0.00\ [$zł-415]_-;_-* &quot;-&quot;??\ [$zł-415]_-;_-@_-"/>
    <numFmt numFmtId="165" formatCode="[$-415]General"/>
    <numFmt numFmtId="166" formatCode="[$-415]#,##0"/>
    <numFmt numFmtId="167" formatCode="[$-415]0.00"/>
    <numFmt numFmtId="168" formatCode="[$-415]0%"/>
    <numFmt numFmtId="169" formatCode="#,##0.00;[Red]#,##0.00"/>
    <numFmt numFmtId="170" formatCode="#,##0.00\ &quot;zł&quot;"/>
  </numFmts>
  <fonts count="18" x14ac:knownFonts="1">
    <font>
      <sz val="11"/>
      <color theme="1"/>
      <name val="Calibri"/>
      <family val="2"/>
      <charset val="238"/>
      <scheme val="minor"/>
    </font>
    <font>
      <sz val="11"/>
      <color theme="1"/>
      <name val="Calibri"/>
      <family val="2"/>
      <charset val="238"/>
      <scheme val="minor"/>
    </font>
    <font>
      <sz val="9"/>
      <name val="Century Gothic"/>
      <family val="2"/>
      <charset val="238"/>
    </font>
    <font>
      <b/>
      <sz val="9"/>
      <name val="Century Gothic"/>
      <family val="2"/>
      <charset val="238"/>
    </font>
    <font>
      <b/>
      <sz val="9"/>
      <color theme="1"/>
      <name val="Century Gothic"/>
      <family val="2"/>
      <charset val="238"/>
    </font>
    <font>
      <sz val="9"/>
      <color theme="1"/>
      <name val="Century Gothic"/>
      <family val="2"/>
      <charset val="238"/>
    </font>
    <font>
      <sz val="11"/>
      <color rgb="FF000000"/>
      <name val="Calibri"/>
      <family val="2"/>
      <charset val="238"/>
    </font>
    <font>
      <sz val="8"/>
      <name val="Calibri"/>
      <family val="2"/>
      <charset val="238"/>
      <scheme val="minor"/>
    </font>
    <font>
      <b/>
      <sz val="9"/>
      <color rgb="FF000000"/>
      <name val="Century Gothic"/>
      <family val="2"/>
      <charset val="238"/>
    </font>
    <font>
      <sz val="9"/>
      <color rgb="FF000000"/>
      <name val="Century Gothic"/>
      <family val="2"/>
      <charset val="238"/>
    </font>
    <font>
      <sz val="9"/>
      <color rgb="FFFF0000"/>
      <name val="Century Gothic"/>
      <family val="2"/>
      <charset val="238"/>
    </font>
    <font>
      <b/>
      <sz val="11"/>
      <color rgb="FF000000"/>
      <name val="Calibri"/>
      <family val="2"/>
      <charset val="238"/>
    </font>
    <font>
      <b/>
      <sz val="9"/>
      <color rgb="FF000000"/>
      <name val="Century Gothic"/>
      <family val="2"/>
    </font>
    <font>
      <sz val="9"/>
      <name val="Century Gothic"/>
      <family val="2"/>
    </font>
    <font>
      <sz val="9"/>
      <color rgb="FF000000"/>
      <name val="Century Gothic"/>
      <family val="2"/>
    </font>
    <font>
      <sz val="11"/>
      <color rgb="FF000000"/>
      <name val="Century Gothic"/>
      <family val="2"/>
    </font>
    <font>
      <sz val="8"/>
      <color theme="1"/>
      <name val="Arial"/>
      <family val="2"/>
      <charset val="238"/>
    </font>
    <font>
      <b/>
      <sz val="11"/>
      <color theme="1"/>
      <name val="Calibri"/>
      <family val="2"/>
      <charset val="238"/>
      <scheme val="minor"/>
    </font>
  </fonts>
  <fills count="3">
    <fill>
      <patternFill patternType="none"/>
    </fill>
    <fill>
      <patternFill patternType="gray125"/>
    </fill>
    <fill>
      <patternFill patternType="solid">
        <fgColor rgb="FFFFFFFF"/>
        <bgColor rgb="FFFFFFFF"/>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A"/>
      </right>
      <top/>
      <bottom style="thin">
        <color rgb="FF00000A"/>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A"/>
      </right>
      <top/>
      <bottom/>
      <diagonal/>
    </border>
    <border>
      <left/>
      <right/>
      <top/>
      <bottom style="thin">
        <color rgb="FF00000A"/>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rgb="FF000000"/>
      </left>
      <right style="thin">
        <color rgb="FF000000"/>
      </right>
      <top/>
      <bottom style="thin">
        <color indexed="64"/>
      </bottom>
      <diagonal/>
    </border>
    <border>
      <left style="thin">
        <color indexed="64"/>
      </left>
      <right/>
      <top/>
      <bottom/>
      <diagonal/>
    </border>
    <border>
      <left style="thin">
        <color rgb="FF000000"/>
      </left>
      <right/>
      <top/>
      <bottom style="thin">
        <color rgb="FF000000"/>
      </bottom>
      <diagonal/>
    </border>
  </borders>
  <cellStyleXfs count="5">
    <xf numFmtId="0" fontId="0" fillId="0" borderId="0"/>
    <xf numFmtId="165" fontId="6" fillId="0" borderId="0" applyBorder="0" applyProtection="0"/>
    <xf numFmtId="0" fontId="6" fillId="0" borderId="0"/>
    <xf numFmtId="43" fontId="1" fillId="0" borderId="0" applyFont="0" applyFill="0" applyBorder="0" applyAlignment="0" applyProtection="0"/>
    <xf numFmtId="9" fontId="1" fillId="0" borderId="0" applyFont="0" applyFill="0" applyBorder="0" applyAlignment="0" applyProtection="0"/>
  </cellStyleXfs>
  <cellXfs count="176">
    <xf numFmtId="0" fontId="0" fillId="0" borderId="0" xfId="0"/>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8" fontId="2" fillId="0" borderId="1" xfId="0" applyNumberFormat="1" applyFont="1" applyFill="1" applyBorder="1" applyAlignment="1">
      <alignment horizontal="center" vertical="center"/>
    </xf>
    <xf numFmtId="0" fontId="2" fillId="0" borderId="1" xfId="0" applyFont="1" applyFill="1" applyBorder="1" applyAlignment="1">
      <alignment wrapText="1"/>
    </xf>
    <xf numFmtId="9" fontId="2" fillId="0" borderId="1" xfId="0" applyNumberFormat="1" applyFont="1" applyFill="1" applyBorder="1" applyAlignment="1">
      <alignment horizontal="center" vertical="center" wrapText="1"/>
    </xf>
    <xf numFmtId="44" fontId="2" fillId="0" borderId="1" xfId="0" applyNumberFormat="1" applyFont="1" applyFill="1" applyBorder="1" applyAlignment="1">
      <alignment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wrapText="1"/>
    </xf>
    <xf numFmtId="0" fontId="5" fillId="0" borderId="0" xfId="0" applyFont="1" applyAlignment="1">
      <alignment vertical="center" wrapText="1"/>
    </xf>
    <xf numFmtId="2" fontId="4" fillId="0" borderId="0" xfId="0" applyNumberFormat="1" applyFont="1" applyBorder="1" applyAlignment="1">
      <alignment horizontal="center" vertical="center" wrapText="1"/>
    </xf>
    <xf numFmtId="2" fontId="8" fillId="0" borderId="0" xfId="2" applyNumberFormat="1" applyFont="1" applyAlignment="1">
      <alignment horizontal="center" vertical="center" wrapText="1"/>
    </xf>
    <xf numFmtId="0" fontId="2" fillId="0" borderId="1" xfId="0" applyFont="1" applyBorder="1"/>
    <xf numFmtId="0" fontId="2" fillId="0" borderId="1" xfId="0" applyFont="1" applyBorder="1" applyAlignment="1">
      <alignment wrapText="1"/>
    </xf>
    <xf numFmtId="2" fontId="8" fillId="0" borderId="1" xfId="2" applyNumberFormat="1" applyFont="1" applyBorder="1" applyAlignment="1">
      <alignment horizontal="center" vertical="center" wrapText="1"/>
    </xf>
    <xf numFmtId="0" fontId="4" fillId="0" borderId="0" xfId="0" applyFont="1" applyBorder="1" applyAlignment="1">
      <alignment horizontal="center" vertical="center" wrapText="1"/>
    </xf>
    <xf numFmtId="165" fontId="8" fillId="0" borderId="3" xfId="1" applyFont="1" applyBorder="1" applyAlignment="1" applyProtection="1">
      <alignment vertical="center" wrapText="1"/>
    </xf>
    <xf numFmtId="165" fontId="8" fillId="0" borderId="3" xfId="1" applyFont="1" applyBorder="1" applyAlignment="1" applyProtection="1">
      <alignment horizontal="center" vertical="center" wrapText="1"/>
    </xf>
    <xf numFmtId="165" fontId="9" fillId="0" borderId="3" xfId="1" applyFont="1" applyBorder="1" applyAlignment="1" applyProtection="1">
      <alignment vertical="center" wrapText="1"/>
    </xf>
    <xf numFmtId="166" fontId="9" fillId="0" borderId="3" xfId="1" applyNumberFormat="1" applyFont="1" applyBorder="1" applyAlignment="1" applyProtection="1">
      <alignment vertical="center" wrapText="1"/>
    </xf>
    <xf numFmtId="165" fontId="9" fillId="0" borderId="3" xfId="1" applyFont="1" applyBorder="1" applyAlignment="1" applyProtection="1">
      <alignment horizontal="center" vertical="center" wrapText="1"/>
    </xf>
    <xf numFmtId="167" fontId="9" fillId="0" borderId="3" xfId="1" applyNumberFormat="1" applyFont="1" applyBorder="1" applyAlignment="1" applyProtection="1">
      <alignment horizontal="center" vertical="center" wrapText="1"/>
    </xf>
    <xf numFmtId="168" fontId="9" fillId="0" borderId="3" xfId="1" applyNumberFormat="1" applyFont="1" applyBorder="1" applyAlignment="1" applyProtection="1">
      <alignment horizontal="center" vertical="center" wrapText="1"/>
    </xf>
    <xf numFmtId="165" fontId="10" fillId="0" borderId="3" xfId="1" applyFont="1" applyBorder="1" applyAlignment="1" applyProtection="1">
      <alignment vertical="center" wrapText="1"/>
    </xf>
    <xf numFmtId="167" fontId="9" fillId="0" borderId="4" xfId="1" applyNumberFormat="1" applyFont="1" applyBorder="1" applyAlignment="1" applyProtection="1">
      <alignment horizontal="center" vertical="center" wrapText="1"/>
    </xf>
    <xf numFmtId="0" fontId="5" fillId="0" borderId="0" xfId="0" applyFont="1"/>
    <xf numFmtId="0" fontId="2" fillId="0" borderId="0" xfId="0" applyFont="1" applyFill="1"/>
    <xf numFmtId="44" fontId="2" fillId="0" borderId="1" xfId="0" applyNumberFormat="1" applyFont="1" applyBorder="1"/>
    <xf numFmtId="0" fontId="2" fillId="0" borderId="0" xfId="0" applyFont="1"/>
    <xf numFmtId="0" fontId="5" fillId="0" borderId="0" xfId="0" applyFont="1" applyBorder="1"/>
    <xf numFmtId="44" fontId="5" fillId="0" borderId="0" xfId="0" applyNumberFormat="1" applyFont="1" applyBorder="1"/>
    <xf numFmtId="165" fontId="9" fillId="0" borderId="0" xfId="1" applyFont="1" applyProtection="1"/>
    <xf numFmtId="0" fontId="8" fillId="2" borderId="3" xfId="2" applyFont="1" applyFill="1" applyBorder="1" applyAlignment="1">
      <alignment vertical="center" wrapText="1"/>
    </xf>
    <xf numFmtId="0" fontId="8" fillId="2" borderId="3"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5" xfId="2" applyFont="1" applyFill="1" applyBorder="1" applyAlignment="1">
      <alignment horizontal="left" vertical="center" wrapText="1"/>
    </xf>
    <xf numFmtId="0" fontId="9" fillId="2" borderId="5" xfId="2" applyFont="1" applyFill="1" applyBorder="1" applyAlignment="1">
      <alignment horizontal="center" vertical="center" wrapText="1"/>
    </xf>
    <xf numFmtId="169" fontId="9" fillId="2" borderId="5" xfId="2" applyNumberFormat="1" applyFont="1" applyFill="1" applyBorder="1" applyAlignment="1">
      <alignment horizontal="center" vertical="center" wrapText="1"/>
    </xf>
    <xf numFmtId="9" fontId="9" fillId="0" borderId="3" xfId="2" applyNumberFormat="1" applyFont="1" applyBorder="1" applyAlignment="1">
      <alignment horizontal="center" vertical="center" wrapText="1"/>
    </xf>
    <xf numFmtId="2" fontId="9" fillId="0" borderId="3" xfId="2" applyNumberFormat="1" applyFont="1" applyBorder="1" applyAlignment="1">
      <alignment horizontal="center" vertical="center" wrapText="1"/>
    </xf>
    <xf numFmtId="0" fontId="9" fillId="2" borderId="3" xfId="2" applyFont="1" applyFill="1" applyBorder="1" applyAlignment="1">
      <alignment vertical="center" wrapText="1"/>
    </xf>
    <xf numFmtId="0" fontId="9" fillId="0" borderId="0" xfId="2" applyFont="1"/>
    <xf numFmtId="0" fontId="9" fillId="0" borderId="1" xfId="2" applyFont="1" applyBorder="1"/>
    <xf numFmtId="0" fontId="5" fillId="0" borderId="0" xfId="0" applyFont="1" applyBorder="1" applyAlignment="1"/>
    <xf numFmtId="0" fontId="5" fillId="0" borderId="8" xfId="0" applyFont="1" applyBorder="1" applyAlignment="1"/>
    <xf numFmtId="165" fontId="8" fillId="0" borderId="7" xfId="1" applyFont="1" applyBorder="1" applyAlignment="1" applyProtection="1">
      <alignment horizontal="center" vertical="center" wrapText="1"/>
    </xf>
    <xf numFmtId="165" fontId="9" fillId="0" borderId="1" xfId="1" applyFont="1" applyBorder="1" applyAlignment="1" applyProtection="1">
      <alignment vertical="center" wrapText="1"/>
    </xf>
    <xf numFmtId="166" fontId="9" fillId="0" borderId="1" xfId="1" applyNumberFormat="1" applyFont="1" applyBorder="1" applyAlignment="1" applyProtection="1">
      <alignment vertical="center" wrapText="1"/>
    </xf>
    <xf numFmtId="165" fontId="9" fillId="0" borderId="1" xfId="1" applyFont="1" applyBorder="1" applyAlignment="1" applyProtection="1">
      <alignment horizontal="center" vertical="center" wrapText="1"/>
    </xf>
    <xf numFmtId="167" fontId="9" fillId="0" borderId="1" xfId="1" applyNumberFormat="1" applyFont="1" applyBorder="1" applyAlignment="1" applyProtection="1">
      <alignment horizontal="center" vertical="center" wrapText="1"/>
    </xf>
    <xf numFmtId="168" fontId="9" fillId="0" borderId="1" xfId="1" applyNumberFormat="1" applyFont="1" applyBorder="1" applyAlignment="1" applyProtection="1">
      <alignment horizontal="center" vertical="center" wrapText="1"/>
    </xf>
    <xf numFmtId="165" fontId="6" fillId="0" borderId="0" xfId="1" applyFont="1" applyFill="1" applyAlignment="1"/>
    <xf numFmtId="170" fontId="8" fillId="0" borderId="3" xfId="3" applyNumberFormat="1" applyFont="1" applyFill="1" applyBorder="1" applyAlignment="1">
      <alignment horizontal="center" vertical="center" wrapText="1"/>
    </xf>
    <xf numFmtId="165" fontId="15" fillId="2" borderId="3" xfId="1" applyFont="1" applyFill="1" applyBorder="1" applyAlignment="1">
      <alignment vertical="center" wrapText="1"/>
    </xf>
    <xf numFmtId="167" fontId="9" fillId="0" borderId="13" xfId="1" applyNumberFormat="1" applyFont="1" applyBorder="1" applyAlignment="1" applyProtection="1">
      <alignment horizontal="center" vertical="center" wrapText="1"/>
    </xf>
    <xf numFmtId="0" fontId="9" fillId="2" borderId="4" xfId="2" applyFont="1" applyFill="1" applyBorder="1" applyAlignment="1">
      <alignment vertical="center" wrapText="1"/>
    </xf>
    <xf numFmtId="2" fontId="9" fillId="0" borderId="4" xfId="2" applyNumberFormat="1" applyFont="1" applyBorder="1" applyAlignment="1">
      <alignment horizontal="center" vertical="center" wrapText="1"/>
    </xf>
    <xf numFmtId="9" fontId="9" fillId="0" borderId="4" xfId="2" applyNumberFormat="1" applyFont="1" applyBorder="1" applyAlignment="1">
      <alignment horizontal="center" vertical="center" wrapText="1"/>
    </xf>
    <xf numFmtId="169" fontId="9" fillId="2" borderId="16" xfId="2" applyNumberFormat="1" applyFont="1" applyFill="1" applyBorder="1" applyAlignment="1">
      <alignment horizontal="center" vertical="center" wrapText="1"/>
    </xf>
    <xf numFmtId="0" fontId="9" fillId="2" borderId="16" xfId="2" applyFont="1" applyFill="1" applyBorder="1" applyAlignment="1">
      <alignment horizontal="center" vertical="center" wrapText="1"/>
    </xf>
    <xf numFmtId="0" fontId="9" fillId="2" borderId="4" xfId="2" applyFont="1" applyFill="1" applyBorder="1" applyAlignment="1">
      <alignment horizontal="center" vertical="center" wrapText="1"/>
    </xf>
    <xf numFmtId="0" fontId="9" fillId="0" borderId="4" xfId="2" applyFont="1" applyBorder="1" applyAlignment="1">
      <alignment wrapText="1"/>
    </xf>
    <xf numFmtId="0" fontId="0" fillId="0" borderId="0" xfId="0" applyFill="1"/>
    <xf numFmtId="165" fontId="9" fillId="0" borderId="13" xfId="1" applyFont="1" applyBorder="1" applyAlignment="1" applyProtection="1">
      <alignment vertical="center" wrapText="1"/>
    </xf>
    <xf numFmtId="166" fontId="9" fillId="0" borderId="13" xfId="1" applyNumberFormat="1" applyFont="1" applyBorder="1" applyAlignment="1" applyProtection="1">
      <alignment vertical="center" wrapText="1"/>
    </xf>
    <xf numFmtId="165" fontId="9" fillId="0" borderId="13" xfId="1" applyFont="1" applyBorder="1" applyAlignment="1" applyProtection="1">
      <alignment horizontal="center" vertical="center" wrapText="1"/>
    </xf>
    <xf numFmtId="168" fontId="9" fillId="0" borderId="13" xfId="1" applyNumberFormat="1" applyFont="1" applyBorder="1" applyAlignment="1" applyProtection="1">
      <alignment horizontal="center" vertical="center" wrapText="1"/>
    </xf>
    <xf numFmtId="165" fontId="8" fillId="0" borderId="7" xfId="3" applyNumberFormat="1" applyFont="1" applyBorder="1" applyAlignment="1" applyProtection="1">
      <alignment vertical="center" wrapText="1"/>
    </xf>
    <xf numFmtId="2" fontId="8" fillId="0" borderId="11" xfId="3" applyNumberFormat="1" applyFont="1" applyBorder="1" applyAlignment="1" applyProtection="1">
      <alignment vertical="center" wrapText="1"/>
    </xf>
    <xf numFmtId="2" fontId="9" fillId="0" borderId="1" xfId="1" applyNumberFormat="1" applyFont="1" applyBorder="1" applyAlignment="1" applyProtection="1">
      <alignment horizontal="center" vertical="center" wrapText="1"/>
    </xf>
    <xf numFmtId="2" fontId="9" fillId="0" borderId="13" xfId="1" applyNumberFormat="1" applyFont="1" applyBorder="1" applyAlignment="1" applyProtection="1">
      <alignment horizontal="center" vertical="center" wrapText="1"/>
    </xf>
    <xf numFmtId="2" fontId="9" fillId="0" borderId="3" xfId="1" applyNumberFormat="1" applyFont="1" applyBorder="1" applyAlignment="1" applyProtection="1">
      <alignment horizontal="center" vertical="center" wrapText="1"/>
    </xf>
    <xf numFmtId="0" fontId="17" fillId="0" borderId="0" xfId="0" applyFont="1"/>
    <xf numFmtId="170" fontId="2" fillId="0" borderId="1" xfId="0" applyNumberFormat="1" applyFont="1" applyFill="1" applyBorder="1" applyAlignment="1">
      <alignment horizontal="center" vertical="center" wrapText="1"/>
    </xf>
    <xf numFmtId="170" fontId="2" fillId="0" borderId="1" xfId="0" applyNumberFormat="1" applyFont="1" applyBorder="1"/>
    <xf numFmtId="165" fontId="9" fillId="0" borderId="4" xfId="1" applyFont="1" applyBorder="1" applyAlignment="1" applyProtection="1">
      <alignment horizontal="left" vertical="center" wrapText="1"/>
    </xf>
    <xf numFmtId="165" fontId="9" fillId="0" borderId="1" xfId="1" applyFont="1" applyBorder="1" applyAlignment="1" applyProtection="1">
      <alignment horizontal="left" vertical="center" wrapText="1"/>
    </xf>
    <xf numFmtId="165" fontId="11" fillId="0" borderId="0" xfId="1" applyFont="1" applyFill="1" applyAlignment="1"/>
    <xf numFmtId="0" fontId="5" fillId="0" borderId="1" xfId="0" applyFont="1" applyFill="1" applyBorder="1" applyAlignment="1">
      <alignment wrapText="1"/>
    </xf>
    <xf numFmtId="165" fontId="8" fillId="0" borderId="1" xfId="1" applyFont="1" applyFill="1" applyBorder="1" applyProtection="1"/>
    <xf numFmtId="0" fontId="4" fillId="0" borderId="1" xfId="0" applyFont="1" applyFill="1" applyBorder="1"/>
    <xf numFmtId="0" fontId="9" fillId="0" borderId="3" xfId="2" applyFont="1" applyFill="1" applyBorder="1" applyAlignment="1">
      <alignment horizontal="center" vertical="center" wrapText="1"/>
    </xf>
    <xf numFmtId="0" fontId="9" fillId="0" borderId="0" xfId="2" applyFont="1" applyFill="1" applyAlignment="1">
      <alignment wrapText="1"/>
    </xf>
    <xf numFmtId="0" fontId="9" fillId="0" borderId="5" xfId="2" applyFont="1" applyFill="1" applyBorder="1" applyAlignment="1">
      <alignment horizontal="center" vertical="center" wrapText="1"/>
    </xf>
    <xf numFmtId="169" fontId="9" fillId="0" borderId="5" xfId="2" applyNumberFormat="1" applyFont="1" applyFill="1" applyBorder="1" applyAlignment="1">
      <alignment horizontal="center" vertical="center" wrapText="1"/>
    </xf>
    <xf numFmtId="167" fontId="9" fillId="0" borderId="4" xfId="1" applyNumberFormat="1" applyFont="1" applyFill="1" applyBorder="1" applyAlignment="1" applyProtection="1">
      <alignment horizontal="center" vertical="center" wrapText="1"/>
    </xf>
    <xf numFmtId="9" fontId="9" fillId="0" borderId="3" xfId="2" applyNumberFormat="1" applyFont="1" applyFill="1" applyBorder="1" applyAlignment="1">
      <alignment horizontal="center" vertical="center" wrapText="1"/>
    </xf>
    <xf numFmtId="2" fontId="9" fillId="0" borderId="3" xfId="2" applyNumberFormat="1" applyFont="1" applyFill="1" applyBorder="1" applyAlignment="1">
      <alignment horizontal="center" vertical="center" wrapText="1"/>
    </xf>
    <xf numFmtId="0" fontId="9" fillId="0" borderId="3" xfId="2" applyFont="1" applyFill="1" applyBorder="1" applyAlignment="1">
      <alignment vertical="center" wrapText="1"/>
    </xf>
    <xf numFmtId="3" fontId="0" fillId="0" borderId="0" xfId="0" applyNumberFormat="1" applyFill="1"/>
    <xf numFmtId="0" fontId="9" fillId="0" borderId="1" xfId="2" applyFont="1" applyFill="1" applyBorder="1" applyAlignment="1">
      <alignment wrapText="1"/>
    </xf>
    <xf numFmtId="0" fontId="9" fillId="0" borderId="1" xfId="2" applyFont="1" applyFill="1" applyBorder="1" applyAlignment="1">
      <alignment horizontal="center" vertical="center" wrapText="1"/>
    </xf>
    <xf numFmtId="169" fontId="9" fillId="0" borderId="1" xfId="2" applyNumberFormat="1" applyFont="1" applyFill="1" applyBorder="1" applyAlignment="1">
      <alignment horizontal="center" vertical="center" wrapText="1"/>
    </xf>
    <xf numFmtId="9" fontId="9" fillId="0" borderId="4" xfId="2" applyNumberFormat="1" applyFont="1" applyFill="1" applyBorder="1" applyAlignment="1">
      <alignment horizontal="center" vertical="center" wrapText="1"/>
    </xf>
    <xf numFmtId="2" fontId="9" fillId="0" borderId="4" xfId="2" applyNumberFormat="1" applyFont="1" applyFill="1" applyBorder="1" applyAlignment="1">
      <alignment horizontal="center" vertical="center" wrapText="1"/>
    </xf>
    <xf numFmtId="0" fontId="9" fillId="0" borderId="1" xfId="2" applyFont="1" applyFill="1" applyBorder="1" applyAlignment="1">
      <alignment vertical="center" wrapText="1"/>
    </xf>
    <xf numFmtId="9" fontId="9" fillId="0" borderId="1" xfId="2" applyNumberFormat="1" applyFont="1" applyFill="1" applyBorder="1" applyAlignment="1">
      <alignment horizontal="center" vertical="center" wrapText="1"/>
    </xf>
    <xf numFmtId="165" fontId="12" fillId="0" borderId="1" xfId="1" applyFont="1" applyFill="1" applyBorder="1" applyAlignment="1">
      <alignment vertical="center" wrapText="1"/>
    </xf>
    <xf numFmtId="165" fontId="12" fillId="0" borderId="12" xfId="1" applyFont="1" applyFill="1" applyBorder="1" applyAlignment="1">
      <alignment vertical="center" wrapText="1"/>
    </xf>
    <xf numFmtId="165" fontId="12" fillId="0" borderId="3" xfId="1" applyFont="1" applyFill="1" applyBorder="1" applyAlignment="1">
      <alignment vertical="center" wrapText="1"/>
    </xf>
    <xf numFmtId="165" fontId="12" fillId="0" borderId="3" xfId="1" applyFont="1" applyFill="1" applyBorder="1" applyAlignment="1">
      <alignment horizontal="center" vertical="center" wrapText="1"/>
    </xf>
    <xf numFmtId="165" fontId="13" fillId="0" borderId="1" xfId="1" applyFont="1" applyFill="1" applyBorder="1" applyAlignment="1">
      <alignment horizontal="center" vertical="center" wrapText="1"/>
    </xf>
    <xf numFmtId="165" fontId="13" fillId="0" borderId="5" xfId="1" applyFont="1" applyFill="1" applyBorder="1" applyAlignment="1">
      <alignment horizontal="left" vertical="center" wrapText="1"/>
    </xf>
    <xf numFmtId="165" fontId="13" fillId="0" borderId="4" xfId="1" applyFont="1" applyFill="1" applyBorder="1" applyAlignment="1">
      <alignment vertical="center" wrapText="1"/>
    </xf>
    <xf numFmtId="165" fontId="13" fillId="0" borderId="5" xfId="1" applyFont="1" applyFill="1" applyBorder="1" applyAlignment="1">
      <alignment horizontal="center" vertical="center" wrapText="1"/>
    </xf>
    <xf numFmtId="170" fontId="13" fillId="0" borderId="5" xfId="1" applyNumberFormat="1" applyFont="1" applyFill="1" applyBorder="1" applyAlignment="1">
      <alignment horizontal="right" vertical="center" wrapText="1"/>
    </xf>
    <xf numFmtId="170" fontId="2" fillId="0" borderId="4" xfId="1" applyNumberFormat="1" applyFont="1" applyFill="1" applyBorder="1" applyAlignment="1">
      <alignment horizontal="center" vertical="center" wrapText="1"/>
    </xf>
    <xf numFmtId="168" fontId="13" fillId="0" borderId="3" xfId="1" applyNumberFormat="1" applyFont="1" applyFill="1" applyBorder="1" applyAlignment="1">
      <alignment horizontal="center" vertical="center" wrapText="1"/>
    </xf>
    <xf numFmtId="170" fontId="2" fillId="0" borderId="4" xfId="3" applyNumberFormat="1" applyFont="1" applyFill="1" applyBorder="1" applyAlignment="1">
      <alignment horizontal="center" vertical="center" wrapText="1"/>
    </xf>
    <xf numFmtId="165" fontId="13" fillId="0" borderId="13" xfId="1" applyFont="1" applyFill="1" applyBorder="1" applyAlignment="1">
      <alignment vertical="center" wrapText="1"/>
    </xf>
    <xf numFmtId="165" fontId="15" fillId="0" borderId="3" xfId="1" applyFont="1" applyFill="1" applyBorder="1" applyAlignment="1">
      <alignment vertical="center" wrapText="1"/>
    </xf>
    <xf numFmtId="0" fontId="17" fillId="0" borderId="1" xfId="0" applyFont="1" applyFill="1" applyBorder="1"/>
    <xf numFmtId="165" fontId="12" fillId="0" borderId="11" xfId="1" applyFont="1" applyFill="1" applyBorder="1" applyAlignment="1">
      <alignment vertical="center" wrapText="1"/>
    </xf>
    <xf numFmtId="170" fontId="16" fillId="0" borderId="0" xfId="0" applyNumberFormat="1" applyFont="1" applyFill="1" applyAlignment="1">
      <alignment horizontal="center" vertical="center"/>
    </xf>
    <xf numFmtId="165" fontId="13" fillId="0" borderId="17" xfId="1" applyFont="1" applyFill="1" applyBorder="1" applyAlignment="1">
      <alignment horizontal="center" vertical="center" wrapText="1"/>
    </xf>
    <xf numFmtId="170" fontId="13" fillId="0" borderId="1" xfId="1" applyNumberFormat="1" applyFont="1" applyFill="1" applyBorder="1" applyAlignment="1">
      <alignment horizontal="right" vertical="center" wrapText="1"/>
    </xf>
    <xf numFmtId="170" fontId="2" fillId="0" borderId="18" xfId="1" applyNumberFormat="1" applyFont="1" applyFill="1" applyBorder="1" applyAlignment="1">
      <alignment horizontal="center" vertical="center" wrapText="1"/>
    </xf>
    <xf numFmtId="165" fontId="12" fillId="0" borderId="14" xfId="1" applyFont="1" applyFill="1" applyBorder="1" applyAlignment="1">
      <alignment vertical="center" wrapText="1"/>
    </xf>
    <xf numFmtId="165" fontId="12" fillId="0" borderId="4" xfId="1" applyFont="1" applyFill="1" applyBorder="1" applyAlignment="1">
      <alignment vertical="center" wrapText="1"/>
    </xf>
    <xf numFmtId="165" fontId="12" fillId="0" borderId="4" xfId="1" applyFont="1" applyFill="1" applyBorder="1" applyAlignment="1">
      <alignment horizontal="center" vertical="center" wrapText="1"/>
    </xf>
    <xf numFmtId="165" fontId="9" fillId="0" borderId="1" xfId="1" applyFont="1" applyFill="1" applyBorder="1" applyAlignment="1">
      <alignment horizontal="center" vertical="center" wrapText="1"/>
    </xf>
    <xf numFmtId="165" fontId="9" fillId="0" borderId="1" xfId="1" applyFont="1" applyFill="1" applyBorder="1" applyAlignment="1">
      <alignment vertical="center" wrapText="1"/>
    </xf>
    <xf numFmtId="165" fontId="9" fillId="0" borderId="21" xfId="1" applyFont="1" applyFill="1" applyBorder="1" applyAlignment="1">
      <alignment vertical="center" wrapText="1"/>
    </xf>
    <xf numFmtId="170" fontId="9" fillId="0" borderId="1" xfId="1" applyNumberFormat="1" applyFont="1" applyFill="1" applyBorder="1" applyAlignment="1">
      <alignment horizontal="center" vertical="center" wrapText="1"/>
    </xf>
    <xf numFmtId="165" fontId="13" fillId="0" borderId="17" xfId="1" applyFont="1" applyFill="1" applyBorder="1" applyAlignment="1">
      <alignment horizontal="left" vertical="center" wrapText="1"/>
    </xf>
    <xf numFmtId="165" fontId="13" fillId="0" borderId="1" xfId="1" applyFont="1" applyFill="1" applyBorder="1" applyAlignment="1">
      <alignment vertical="center" wrapText="1"/>
    </xf>
    <xf numFmtId="0" fontId="17" fillId="0" borderId="0" xfId="0" applyFont="1" applyFill="1"/>
    <xf numFmtId="165" fontId="3" fillId="0" borderId="1" xfId="1" applyFont="1" applyFill="1" applyBorder="1" applyAlignment="1">
      <alignment horizontal="center" vertical="center" wrapText="1"/>
    </xf>
    <xf numFmtId="165" fontId="12" fillId="0" borderId="19" xfId="1" applyFont="1" applyFill="1" applyBorder="1" applyAlignment="1">
      <alignment vertical="center" wrapText="1"/>
    </xf>
    <xf numFmtId="165" fontId="12" fillId="0" borderId="18" xfId="1" applyFont="1" applyFill="1" applyBorder="1" applyAlignment="1">
      <alignment vertical="center" wrapText="1"/>
    </xf>
    <xf numFmtId="165" fontId="12" fillId="0" borderId="1" xfId="1" applyFont="1" applyFill="1" applyBorder="1" applyAlignment="1">
      <alignment horizontal="center" vertical="center" wrapText="1"/>
    </xf>
    <xf numFmtId="9" fontId="9" fillId="0" borderId="1" xfId="4" applyFont="1" applyFill="1" applyBorder="1" applyAlignment="1">
      <alignment horizontal="center" vertical="center" wrapText="1"/>
    </xf>
    <xf numFmtId="170" fontId="9" fillId="0" borderId="18" xfId="1" applyNumberFormat="1" applyFont="1" applyFill="1" applyBorder="1" applyAlignment="1">
      <alignment horizontal="center" vertical="center" wrapText="1"/>
    </xf>
    <xf numFmtId="170" fontId="9" fillId="0" borderId="4" xfId="1" applyNumberFormat="1" applyFont="1" applyFill="1" applyBorder="1" applyAlignment="1">
      <alignment horizontal="center" vertical="center" wrapText="1"/>
    </xf>
    <xf numFmtId="165" fontId="13" fillId="0" borderId="20" xfId="1" applyFont="1" applyFill="1" applyBorder="1" applyAlignment="1">
      <alignment vertical="center" wrapText="1"/>
    </xf>
    <xf numFmtId="170" fontId="13" fillId="0" borderId="5" xfId="1" applyNumberFormat="1" applyFont="1" applyFill="1" applyBorder="1" applyAlignment="1">
      <alignment horizontal="center" vertical="center" wrapText="1"/>
    </xf>
    <xf numFmtId="0" fontId="3" fillId="0" borderId="1" xfId="0" applyFont="1" applyFill="1" applyBorder="1"/>
    <xf numFmtId="165" fontId="11" fillId="0" borderId="1" xfId="1" applyFont="1" applyFill="1" applyBorder="1" applyAlignment="1"/>
    <xf numFmtId="170" fontId="2" fillId="0" borderId="1" xfId="1" applyNumberFormat="1" applyFont="1" applyFill="1" applyBorder="1" applyAlignment="1">
      <alignment horizontal="center" vertical="center" wrapText="1"/>
    </xf>
    <xf numFmtId="168" fontId="13" fillId="0" borderId="1" xfId="1" applyNumberFormat="1" applyFont="1" applyFill="1" applyBorder="1" applyAlignment="1">
      <alignment horizontal="center" vertical="center" wrapText="1"/>
    </xf>
    <xf numFmtId="170" fontId="2" fillId="0" borderId="18" xfId="3" applyNumberFormat="1" applyFont="1" applyFill="1" applyBorder="1" applyAlignment="1">
      <alignment horizontal="center" vertical="center" wrapText="1"/>
    </xf>
    <xf numFmtId="165" fontId="13" fillId="0" borderId="20" xfId="1" applyFont="1" applyFill="1" applyBorder="1" applyAlignment="1">
      <alignment horizontal="center" vertical="center" wrapText="1"/>
    </xf>
    <xf numFmtId="165" fontId="13" fillId="0" borderId="22" xfId="1" applyFont="1" applyFill="1" applyBorder="1" applyAlignment="1">
      <alignment vertical="center" wrapText="1"/>
    </xf>
    <xf numFmtId="170" fontId="13" fillId="0" borderId="17" xfId="1" applyNumberFormat="1" applyFont="1" applyFill="1" applyBorder="1" applyAlignment="1">
      <alignment horizontal="right" vertical="center" wrapText="1"/>
    </xf>
    <xf numFmtId="168" fontId="13" fillId="0" borderId="11" xfId="1" applyNumberFormat="1" applyFont="1" applyFill="1" applyBorder="1" applyAlignment="1">
      <alignment horizontal="center" vertical="center" wrapText="1"/>
    </xf>
    <xf numFmtId="165" fontId="14" fillId="2" borderId="23" xfId="1" applyFont="1" applyFill="1" applyBorder="1" applyAlignment="1">
      <alignment horizontal="center" vertical="center" wrapText="1"/>
    </xf>
    <xf numFmtId="165" fontId="14" fillId="2" borderId="0" xfId="1" applyFont="1" applyFill="1" applyBorder="1" applyAlignment="1">
      <alignment horizontal="center" vertical="center" wrapText="1"/>
    </xf>
    <xf numFmtId="165" fontId="14" fillId="2" borderId="14" xfId="1" applyFont="1" applyFill="1" applyBorder="1" applyAlignment="1">
      <alignment horizontal="center" vertical="center" wrapText="1"/>
    </xf>
    <xf numFmtId="167" fontId="8" fillId="0" borderId="24" xfId="1" applyNumberFormat="1" applyFont="1" applyFill="1" applyBorder="1" applyAlignment="1">
      <alignment horizontal="center" vertical="center" wrapText="1"/>
    </xf>
    <xf numFmtId="167" fontId="14" fillId="0" borderId="12" xfId="1" applyNumberFormat="1" applyFont="1" applyFill="1" applyBorder="1" applyAlignment="1">
      <alignment horizontal="center" vertical="center" wrapText="1"/>
    </xf>
    <xf numFmtId="165" fontId="6" fillId="0" borderId="0" xfId="1" applyFont="1" applyFill="1" applyAlignment="1">
      <alignment horizontal="center"/>
    </xf>
    <xf numFmtId="165" fontId="6" fillId="0" borderId="0" xfId="1" applyFont="1" applyFill="1" applyAlignment="1">
      <alignment horizontal="center" wrapText="1"/>
    </xf>
    <xf numFmtId="165" fontId="14" fillId="0" borderId="8" xfId="1" applyFont="1" applyFill="1" applyBorder="1" applyAlignment="1">
      <alignment horizontal="center" vertical="center" wrapText="1"/>
    </xf>
    <xf numFmtId="165" fontId="14" fillId="0" borderId="0" xfId="1" applyFont="1" applyFill="1" applyBorder="1" applyAlignment="1">
      <alignment horizontal="center" vertical="center" wrapText="1"/>
    </xf>
    <xf numFmtId="165" fontId="14" fillId="0" borderId="14" xfId="1" applyFont="1" applyFill="1" applyBorder="1" applyAlignment="1">
      <alignment horizontal="center" vertical="center" wrapText="1"/>
    </xf>
    <xf numFmtId="167" fontId="8" fillId="0" borderId="15" xfId="1" applyNumberFormat="1" applyFont="1" applyFill="1" applyBorder="1" applyAlignment="1">
      <alignment horizontal="center" vertical="center" wrapText="1"/>
    </xf>
    <xf numFmtId="165" fontId="14" fillId="2" borderId="8" xfId="1" applyFont="1" applyFill="1" applyBorder="1" applyAlignment="1">
      <alignment horizontal="center" vertical="center" wrapText="1"/>
    </xf>
    <xf numFmtId="0" fontId="4" fillId="0" borderId="0" xfId="0" applyFont="1" applyAlignment="1">
      <alignment horizontal="center"/>
    </xf>
    <xf numFmtId="2" fontId="8" fillId="0" borderId="2" xfId="2" applyNumberFormat="1" applyFont="1" applyBorder="1" applyAlignment="1">
      <alignment horizontal="center" vertical="center" wrapText="1"/>
    </xf>
    <xf numFmtId="2" fontId="8" fillId="0" borderId="6" xfId="2" applyNumberFormat="1"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2" fillId="0" borderId="0" xfId="0" applyFont="1" applyFill="1" applyBorder="1" applyAlignment="1"/>
    <xf numFmtId="0" fontId="5" fillId="0" borderId="0" xfId="0" applyFont="1" applyBorder="1" applyAlignment="1"/>
    <xf numFmtId="0" fontId="2" fillId="0" borderId="2" xfId="0" applyFont="1" applyBorder="1" applyAlignment="1">
      <alignment horizontal="center"/>
    </xf>
    <xf numFmtId="0" fontId="2" fillId="0" borderId="6" xfId="0" applyFont="1" applyBorder="1" applyAlignment="1">
      <alignment horizontal="center"/>
    </xf>
    <xf numFmtId="165" fontId="8" fillId="0" borderId="9" xfId="1" applyFont="1" applyBorder="1" applyAlignment="1" applyProtection="1">
      <alignment horizontal="center" vertical="center" wrapText="1"/>
    </xf>
    <xf numFmtId="165" fontId="8" fillId="0" borderId="10" xfId="1" applyFont="1" applyBorder="1" applyAlignment="1" applyProtection="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170" fontId="17" fillId="0" borderId="0" xfId="0" applyNumberFormat="1" applyFont="1"/>
  </cellXfs>
  <cellStyles count="5">
    <cellStyle name="Dziesiętny" xfId="3" builtinId="3"/>
    <cellStyle name="Excel Built-in Normal" xfId="1"/>
    <cellStyle name="Excel Built-in Normal 2" xfId="2"/>
    <cellStyle name="Normalny" xfId="0" builtinId="0"/>
    <cellStyle name="Procentowy"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9"/>
  <sheetViews>
    <sheetView tabSelected="1" topLeftCell="A142" zoomScale="85" zoomScaleNormal="85" workbookViewId="0">
      <selection activeCell="E151" sqref="E151"/>
    </sheetView>
  </sheetViews>
  <sheetFormatPr defaultRowHeight="15" x14ac:dyDescent="0.25"/>
  <cols>
    <col min="1" max="1" width="5.85546875" customWidth="1"/>
    <col min="2" max="2" width="42.28515625" customWidth="1"/>
    <col min="3" max="3" width="7.28515625" customWidth="1"/>
    <col min="4" max="4" width="8.7109375" customWidth="1"/>
    <col min="5" max="5" width="12.42578125" customWidth="1"/>
    <col min="6" max="6" width="12.85546875" customWidth="1"/>
    <col min="7" max="7" width="7.5703125" customWidth="1"/>
    <col min="8" max="8" width="17.5703125" customWidth="1"/>
    <col min="9" max="9" width="14.7109375" customWidth="1"/>
    <col min="10" max="10" width="22.42578125" customWidth="1"/>
  </cols>
  <sheetData>
    <row r="1" spans="1:10" ht="15.75" x14ac:dyDescent="0.3">
      <c r="A1" s="30"/>
      <c r="B1" s="30"/>
      <c r="C1" s="30"/>
      <c r="D1" s="30"/>
      <c r="E1" s="30"/>
      <c r="F1" s="30"/>
      <c r="G1" s="30"/>
      <c r="H1" s="30"/>
      <c r="I1" s="30"/>
      <c r="J1" s="30"/>
    </row>
    <row r="2" spans="1:10" ht="15.75" x14ac:dyDescent="0.3">
      <c r="A2" s="30"/>
      <c r="B2" s="30"/>
      <c r="C2" s="30"/>
      <c r="D2" s="30"/>
      <c r="E2" s="162" t="s">
        <v>47</v>
      </c>
      <c r="F2" s="162"/>
      <c r="G2" s="162"/>
      <c r="H2" s="162"/>
      <c r="I2" s="30"/>
      <c r="J2" s="30" t="s">
        <v>96</v>
      </c>
    </row>
    <row r="3" spans="1:10" ht="15.75" x14ac:dyDescent="0.3">
      <c r="A3" s="30"/>
      <c r="B3" s="30"/>
      <c r="C3" s="30"/>
      <c r="D3" s="30"/>
      <c r="E3" s="30"/>
      <c r="F3" s="30"/>
      <c r="G3" s="30"/>
      <c r="H3" s="30"/>
      <c r="I3" s="30"/>
      <c r="J3" s="30"/>
    </row>
    <row r="4" spans="1:10" ht="12.75" customHeight="1" x14ac:dyDescent="0.3">
      <c r="A4" s="30"/>
      <c r="B4" s="30"/>
      <c r="C4" s="30"/>
      <c r="D4" s="30"/>
      <c r="E4" s="30"/>
      <c r="F4" s="30"/>
      <c r="G4" s="30"/>
      <c r="H4" s="30"/>
      <c r="I4" s="30"/>
      <c r="J4" s="30"/>
    </row>
    <row r="5" spans="1:10" ht="15.75" x14ac:dyDescent="0.3">
      <c r="A5" s="31"/>
      <c r="B5" s="141" t="s">
        <v>89</v>
      </c>
      <c r="C5" s="31"/>
      <c r="D5" s="31"/>
      <c r="E5" s="31"/>
      <c r="F5" s="31"/>
      <c r="G5" s="31"/>
      <c r="H5" s="31"/>
      <c r="I5" s="31"/>
      <c r="J5" s="31"/>
    </row>
    <row r="6" spans="1:10" ht="15.75" x14ac:dyDescent="0.3">
      <c r="A6" s="167"/>
      <c r="B6" s="168"/>
      <c r="C6" s="31"/>
      <c r="D6" s="31"/>
      <c r="E6" s="31"/>
      <c r="F6" s="31"/>
      <c r="G6" s="31"/>
      <c r="H6" s="31"/>
      <c r="I6" s="31"/>
      <c r="J6" s="31"/>
    </row>
    <row r="7" spans="1:10" ht="40.5" x14ac:dyDescent="0.25">
      <c r="A7" s="11" t="s">
        <v>0</v>
      </c>
      <c r="B7" s="11" t="s">
        <v>1</v>
      </c>
      <c r="C7" s="11" t="s">
        <v>2</v>
      </c>
      <c r="D7" s="11" t="s">
        <v>3</v>
      </c>
      <c r="E7" s="12" t="s">
        <v>4</v>
      </c>
      <c r="F7" s="12" t="s">
        <v>5</v>
      </c>
      <c r="G7" s="11" t="s">
        <v>6</v>
      </c>
      <c r="H7" s="12" t="s">
        <v>7</v>
      </c>
      <c r="I7" s="12" t="s">
        <v>8</v>
      </c>
      <c r="J7" s="12" t="s">
        <v>9</v>
      </c>
    </row>
    <row r="8" spans="1:10" ht="42.75" customHeight="1" x14ac:dyDescent="0.25">
      <c r="A8" s="1">
        <v>1</v>
      </c>
      <c r="B8" s="10" t="s">
        <v>21</v>
      </c>
      <c r="C8" s="1" t="s">
        <v>11</v>
      </c>
      <c r="D8" s="1">
        <v>150</v>
      </c>
      <c r="E8" s="1">
        <v>1</v>
      </c>
      <c r="F8" s="2">
        <f t="shared" ref="F8:F16" si="0">E8*G8+E8</f>
        <v>1.08</v>
      </c>
      <c r="G8" s="7">
        <v>0.08</v>
      </c>
      <c r="H8" s="8">
        <f t="shared" ref="H8:H16" si="1">E8*D8</f>
        <v>150</v>
      </c>
      <c r="I8" s="78">
        <f t="shared" ref="I8:I16" si="2">D8*F8</f>
        <v>162</v>
      </c>
      <c r="J8" s="1"/>
    </row>
    <row r="9" spans="1:10" s="67" customFormat="1" ht="154.5" customHeight="1" x14ac:dyDescent="0.25">
      <c r="A9" s="1">
        <v>2</v>
      </c>
      <c r="B9" s="10" t="s">
        <v>48</v>
      </c>
      <c r="C9" s="1" t="s">
        <v>11</v>
      </c>
      <c r="D9" s="1">
        <v>1000</v>
      </c>
      <c r="E9" s="1">
        <v>16.57</v>
      </c>
      <c r="F9" s="2">
        <f t="shared" si="0"/>
        <v>17.895600000000002</v>
      </c>
      <c r="G9" s="7">
        <v>0.08</v>
      </c>
      <c r="H9" s="8">
        <f t="shared" si="1"/>
        <v>16570</v>
      </c>
      <c r="I9" s="78">
        <f t="shared" si="2"/>
        <v>17895.600000000002</v>
      </c>
      <c r="J9" s="1"/>
    </row>
    <row r="10" spans="1:10" ht="48" customHeight="1" x14ac:dyDescent="0.25">
      <c r="A10" s="1">
        <v>3</v>
      </c>
      <c r="B10" s="10" t="s">
        <v>16</v>
      </c>
      <c r="C10" s="1" t="s">
        <v>14</v>
      </c>
      <c r="D10" s="1">
        <v>1000</v>
      </c>
      <c r="E10" s="1">
        <v>27.5</v>
      </c>
      <c r="F10" s="2">
        <f t="shared" si="0"/>
        <v>29.7</v>
      </c>
      <c r="G10" s="7">
        <v>0.08</v>
      </c>
      <c r="H10" s="8">
        <f t="shared" si="1"/>
        <v>27500</v>
      </c>
      <c r="I10" s="78">
        <f t="shared" si="2"/>
        <v>29700</v>
      </c>
      <c r="J10" s="1"/>
    </row>
    <row r="11" spans="1:10" ht="71.25" x14ac:dyDescent="0.3">
      <c r="A11" s="1">
        <v>4</v>
      </c>
      <c r="B11" s="6" t="s">
        <v>87</v>
      </c>
      <c r="C11" s="3" t="s">
        <v>11</v>
      </c>
      <c r="D11" s="3">
        <v>100</v>
      </c>
      <c r="E11" s="5">
        <v>12.8</v>
      </c>
      <c r="F11" s="2">
        <f t="shared" si="0"/>
        <v>13.824000000000002</v>
      </c>
      <c r="G11" s="7">
        <v>0.08</v>
      </c>
      <c r="H11" s="8">
        <f t="shared" si="1"/>
        <v>1280</v>
      </c>
      <c r="I11" s="78">
        <f t="shared" si="2"/>
        <v>1382.4</v>
      </c>
      <c r="J11" s="3"/>
    </row>
    <row r="12" spans="1:10" ht="28.5" x14ac:dyDescent="0.25">
      <c r="A12" s="1">
        <v>5</v>
      </c>
      <c r="B12" s="4" t="s">
        <v>20</v>
      </c>
      <c r="C12" s="3" t="s">
        <v>11</v>
      </c>
      <c r="D12" s="3">
        <v>1000</v>
      </c>
      <c r="E12" s="5">
        <v>2.2400000000000002</v>
      </c>
      <c r="F12" s="2">
        <f t="shared" si="0"/>
        <v>2.4192</v>
      </c>
      <c r="G12" s="7">
        <v>0.08</v>
      </c>
      <c r="H12" s="8">
        <f t="shared" si="1"/>
        <v>2240</v>
      </c>
      <c r="I12" s="78">
        <f t="shared" si="2"/>
        <v>2419.1999999999998</v>
      </c>
      <c r="J12" s="3"/>
    </row>
    <row r="13" spans="1:10" s="67" customFormat="1" ht="59.25" customHeight="1" x14ac:dyDescent="0.25">
      <c r="A13" s="1">
        <v>6</v>
      </c>
      <c r="B13" s="4" t="s">
        <v>17</v>
      </c>
      <c r="C13" s="3" t="s">
        <v>11</v>
      </c>
      <c r="D13" s="3">
        <v>2000</v>
      </c>
      <c r="E13" s="5">
        <v>5.73</v>
      </c>
      <c r="F13" s="2">
        <f t="shared" si="0"/>
        <v>6.1884000000000006</v>
      </c>
      <c r="G13" s="7">
        <v>0.08</v>
      </c>
      <c r="H13" s="8">
        <f t="shared" si="1"/>
        <v>11460</v>
      </c>
      <c r="I13" s="78">
        <f t="shared" si="2"/>
        <v>12376.800000000001</v>
      </c>
      <c r="J13" s="3"/>
    </row>
    <row r="14" spans="1:10" ht="71.25" x14ac:dyDescent="0.25">
      <c r="A14" s="1">
        <v>7</v>
      </c>
      <c r="B14" s="4" t="s">
        <v>18</v>
      </c>
      <c r="C14" s="3" t="s">
        <v>11</v>
      </c>
      <c r="D14" s="3">
        <v>400</v>
      </c>
      <c r="E14" s="5">
        <v>2.97</v>
      </c>
      <c r="F14" s="2">
        <f t="shared" si="0"/>
        <v>3.2076000000000002</v>
      </c>
      <c r="G14" s="7">
        <v>0.08</v>
      </c>
      <c r="H14" s="8">
        <f t="shared" si="1"/>
        <v>1188</v>
      </c>
      <c r="I14" s="78">
        <f t="shared" si="2"/>
        <v>1283.0400000000002</v>
      </c>
      <c r="J14" s="3"/>
    </row>
    <row r="15" spans="1:10" ht="55.5" customHeight="1" x14ac:dyDescent="0.25">
      <c r="A15" s="1">
        <v>8</v>
      </c>
      <c r="B15" s="4" t="s">
        <v>88</v>
      </c>
      <c r="C15" s="3" t="s">
        <v>11</v>
      </c>
      <c r="D15" s="3">
        <v>300</v>
      </c>
      <c r="E15" s="5">
        <v>2.83</v>
      </c>
      <c r="F15" s="2">
        <f t="shared" si="0"/>
        <v>3.0564</v>
      </c>
      <c r="G15" s="7">
        <v>0.08</v>
      </c>
      <c r="H15" s="8">
        <f t="shared" si="1"/>
        <v>849</v>
      </c>
      <c r="I15" s="78">
        <f t="shared" si="2"/>
        <v>916.92</v>
      </c>
      <c r="J15" s="3"/>
    </row>
    <row r="16" spans="1:10" ht="71.25" x14ac:dyDescent="0.25">
      <c r="A16" s="1">
        <v>9</v>
      </c>
      <c r="B16" s="4" t="s">
        <v>19</v>
      </c>
      <c r="C16" s="3" t="s">
        <v>14</v>
      </c>
      <c r="D16" s="3">
        <v>20</v>
      </c>
      <c r="E16" s="5">
        <v>284.22000000000003</v>
      </c>
      <c r="F16" s="2">
        <f t="shared" si="0"/>
        <v>306.95760000000001</v>
      </c>
      <c r="G16" s="7">
        <v>0.08</v>
      </c>
      <c r="H16" s="8">
        <f t="shared" si="1"/>
        <v>5684.4000000000005</v>
      </c>
      <c r="I16" s="78">
        <f t="shared" si="2"/>
        <v>6139.152</v>
      </c>
      <c r="J16" s="3"/>
    </row>
    <row r="17" spans="1:10" ht="156.75" x14ac:dyDescent="0.3">
      <c r="A17" s="1">
        <v>10</v>
      </c>
      <c r="B17" s="18" t="s">
        <v>43</v>
      </c>
      <c r="C17" s="1" t="s">
        <v>13</v>
      </c>
      <c r="D17" s="1">
        <v>12000</v>
      </c>
      <c r="E17" s="1">
        <v>0.49</v>
      </c>
      <c r="F17" s="2">
        <f t="shared" ref="F17:F19" si="3">E17*G17+E17</f>
        <v>0.5292</v>
      </c>
      <c r="G17" s="7">
        <v>0.08</v>
      </c>
      <c r="H17" s="8">
        <f t="shared" ref="H17:H19" si="4">E17*D17</f>
        <v>5880</v>
      </c>
      <c r="I17" s="78">
        <f t="shared" ref="I17:I19" si="5">D17*F17</f>
        <v>6350.4</v>
      </c>
      <c r="J17" s="1"/>
    </row>
    <row r="18" spans="1:10" ht="256.5" x14ac:dyDescent="0.3">
      <c r="A18" s="1">
        <v>11</v>
      </c>
      <c r="B18" s="13" t="s">
        <v>30</v>
      </c>
      <c r="C18" s="1" t="s">
        <v>14</v>
      </c>
      <c r="D18" s="1">
        <v>150</v>
      </c>
      <c r="E18" s="1">
        <v>22</v>
      </c>
      <c r="F18" s="2">
        <f t="shared" si="3"/>
        <v>23.76</v>
      </c>
      <c r="G18" s="7">
        <v>0.08</v>
      </c>
      <c r="H18" s="8">
        <f t="shared" si="4"/>
        <v>3300</v>
      </c>
      <c r="I18" s="78">
        <f t="shared" si="5"/>
        <v>3564.0000000000005</v>
      </c>
      <c r="J18" s="1"/>
    </row>
    <row r="19" spans="1:10" ht="85.5" x14ac:dyDescent="0.3">
      <c r="A19" s="1">
        <v>12</v>
      </c>
      <c r="B19" s="13" t="s">
        <v>29</v>
      </c>
      <c r="C19" s="1" t="s">
        <v>14</v>
      </c>
      <c r="D19" s="1">
        <v>10</v>
      </c>
      <c r="E19" s="1">
        <v>22</v>
      </c>
      <c r="F19" s="2">
        <f t="shared" si="3"/>
        <v>23.76</v>
      </c>
      <c r="G19" s="7">
        <v>0.08</v>
      </c>
      <c r="H19" s="8">
        <f t="shared" si="4"/>
        <v>220</v>
      </c>
      <c r="I19" s="78">
        <f t="shared" si="5"/>
        <v>237.60000000000002</v>
      </c>
      <c r="J19" s="1"/>
    </row>
    <row r="20" spans="1:10" ht="21.75" customHeight="1" x14ac:dyDescent="0.3">
      <c r="A20" s="1">
        <v>13</v>
      </c>
      <c r="B20" s="13" t="s">
        <v>117</v>
      </c>
      <c r="C20" s="1" t="s">
        <v>14</v>
      </c>
      <c r="D20" s="1">
        <v>12</v>
      </c>
      <c r="E20" s="1">
        <v>15</v>
      </c>
      <c r="F20" s="2">
        <f t="shared" ref="F20:F23" si="6">E20*G20+E20</f>
        <v>16.2</v>
      </c>
      <c r="G20" s="7">
        <v>0.08</v>
      </c>
      <c r="H20" s="8">
        <f t="shared" ref="H20:H23" si="7">E20*D20</f>
        <v>180</v>
      </c>
      <c r="I20" s="78">
        <f t="shared" ref="I20:I23" si="8">D20*F20</f>
        <v>194.39999999999998</v>
      </c>
      <c r="J20" s="1"/>
    </row>
    <row r="21" spans="1:10" s="67" customFormat="1" ht="15.75" x14ac:dyDescent="0.3">
      <c r="A21" s="1">
        <v>14</v>
      </c>
      <c r="B21" s="83" t="s">
        <v>44</v>
      </c>
      <c r="C21" s="1" t="s">
        <v>13</v>
      </c>
      <c r="D21" s="1">
        <v>1000</v>
      </c>
      <c r="E21" s="1">
        <v>4.1500000000000004</v>
      </c>
      <c r="F21" s="2">
        <f t="shared" si="6"/>
        <v>5.1045000000000007</v>
      </c>
      <c r="G21" s="7">
        <v>0.23</v>
      </c>
      <c r="H21" s="8">
        <f t="shared" si="7"/>
        <v>4150</v>
      </c>
      <c r="I21" s="78">
        <f t="shared" si="8"/>
        <v>5104.5000000000009</v>
      </c>
      <c r="J21" s="1"/>
    </row>
    <row r="22" spans="1:10" s="67" customFormat="1" ht="42.75" x14ac:dyDescent="0.3">
      <c r="A22" s="1">
        <v>15</v>
      </c>
      <c r="B22" s="83" t="s">
        <v>42</v>
      </c>
      <c r="C22" s="1" t="s">
        <v>13</v>
      </c>
      <c r="D22" s="1">
        <v>2000</v>
      </c>
      <c r="E22" s="1">
        <v>5.45</v>
      </c>
      <c r="F22" s="2">
        <f t="shared" si="6"/>
        <v>5.8860000000000001</v>
      </c>
      <c r="G22" s="7">
        <v>0.08</v>
      </c>
      <c r="H22" s="8">
        <f t="shared" si="7"/>
        <v>10900</v>
      </c>
      <c r="I22" s="78">
        <f t="shared" si="8"/>
        <v>11772</v>
      </c>
      <c r="J22" s="1"/>
    </row>
    <row r="23" spans="1:10" ht="159.75" customHeight="1" x14ac:dyDescent="0.3">
      <c r="A23" s="1">
        <v>16</v>
      </c>
      <c r="B23" s="18" t="s">
        <v>103</v>
      </c>
      <c r="C23" s="1" t="s">
        <v>13</v>
      </c>
      <c r="D23" s="1">
        <v>1000</v>
      </c>
      <c r="E23" s="78">
        <v>3</v>
      </c>
      <c r="F23" s="2">
        <f t="shared" si="6"/>
        <v>3.24</v>
      </c>
      <c r="G23" s="7">
        <v>0.08</v>
      </c>
      <c r="H23" s="8">
        <f t="shared" si="7"/>
        <v>3000</v>
      </c>
      <c r="I23" s="78">
        <f t="shared" si="8"/>
        <v>3240</v>
      </c>
      <c r="J23" s="1"/>
    </row>
    <row r="24" spans="1:10" s="67" customFormat="1" ht="77.25" customHeight="1" x14ac:dyDescent="0.3">
      <c r="A24" s="1">
        <v>17</v>
      </c>
      <c r="B24" s="6" t="s">
        <v>15</v>
      </c>
      <c r="C24" s="1" t="s">
        <v>13</v>
      </c>
      <c r="D24" s="1">
        <v>5</v>
      </c>
      <c r="E24" s="78">
        <v>3550</v>
      </c>
      <c r="F24" s="2">
        <f t="shared" ref="F24" si="9">E24*G24+E24</f>
        <v>3834</v>
      </c>
      <c r="G24" s="7">
        <v>0.08</v>
      </c>
      <c r="H24" s="8">
        <f t="shared" ref="H24" si="10">E24*D24</f>
        <v>17750</v>
      </c>
      <c r="I24" s="78">
        <f t="shared" ref="I24" si="11">D24*F24</f>
        <v>19170</v>
      </c>
      <c r="J24" s="1"/>
    </row>
    <row r="25" spans="1:10" ht="15.75" x14ac:dyDescent="0.3">
      <c r="A25" s="17"/>
      <c r="B25" s="17"/>
      <c r="C25" s="17"/>
      <c r="D25" s="17"/>
      <c r="E25" s="17"/>
      <c r="F25" s="169" t="s">
        <v>12</v>
      </c>
      <c r="G25" s="170"/>
      <c r="H25" s="32">
        <f>SUM(H8:H24)</f>
        <v>112301.4</v>
      </c>
      <c r="I25" s="79">
        <f>SUM(I8:I24)</f>
        <v>121908.012</v>
      </c>
      <c r="J25" s="17"/>
    </row>
    <row r="26" spans="1:10" ht="22.5" customHeight="1" x14ac:dyDescent="0.3">
      <c r="A26" s="33"/>
      <c r="B26" s="33"/>
      <c r="C26" s="33"/>
      <c r="D26" s="33"/>
      <c r="E26" s="33"/>
      <c r="F26" s="33"/>
      <c r="G26" s="173"/>
      <c r="H26" s="173"/>
      <c r="I26" s="173"/>
      <c r="J26" s="173"/>
    </row>
    <row r="27" spans="1:10" ht="15.75" customHeight="1" x14ac:dyDescent="0.3">
      <c r="A27" s="33"/>
      <c r="B27" s="33"/>
      <c r="C27" s="33"/>
      <c r="D27" s="33"/>
      <c r="E27" s="33"/>
      <c r="F27" s="33"/>
      <c r="G27" s="173" t="s">
        <v>38</v>
      </c>
      <c r="H27" s="174"/>
      <c r="I27" s="174"/>
      <c r="J27" s="174"/>
    </row>
    <row r="28" spans="1:10" ht="15.75" customHeight="1" x14ac:dyDescent="0.3">
      <c r="A28" s="33"/>
      <c r="B28" s="33"/>
      <c r="C28" s="33"/>
      <c r="D28" s="33"/>
      <c r="E28" s="33"/>
      <c r="F28" s="33"/>
      <c r="G28" s="174"/>
      <c r="H28" s="174"/>
      <c r="I28" s="174"/>
      <c r="J28" s="174"/>
    </row>
    <row r="29" spans="1:10" ht="15.75" customHeight="1" x14ac:dyDescent="0.3">
      <c r="A29" s="33"/>
      <c r="B29" s="33"/>
      <c r="C29" s="33"/>
      <c r="D29" s="33"/>
      <c r="E29" s="33"/>
      <c r="F29" s="33"/>
      <c r="G29" s="174"/>
      <c r="H29" s="174"/>
      <c r="I29" s="174"/>
      <c r="J29" s="174"/>
    </row>
    <row r="30" spans="1:10" ht="15.75" customHeight="1" x14ac:dyDescent="0.3">
      <c r="A30" s="30"/>
      <c r="B30" s="30"/>
      <c r="C30" s="30"/>
      <c r="D30" s="30"/>
      <c r="E30" s="34"/>
      <c r="F30" s="34"/>
      <c r="G30" s="174"/>
      <c r="H30" s="174"/>
      <c r="I30" s="174"/>
      <c r="J30" s="174"/>
    </row>
    <row r="31" spans="1:10" ht="15.75" x14ac:dyDescent="0.3">
      <c r="A31" s="30"/>
      <c r="B31" s="30"/>
      <c r="C31" s="30"/>
      <c r="D31" s="30"/>
      <c r="E31" s="34"/>
      <c r="F31" s="34"/>
      <c r="G31" s="34"/>
      <c r="H31" s="35"/>
      <c r="I31" s="30"/>
      <c r="J31" s="30"/>
    </row>
    <row r="32" spans="1:10" x14ac:dyDescent="0.25">
      <c r="A32" s="14"/>
      <c r="B32" s="14"/>
      <c r="C32" s="14"/>
      <c r="D32" s="14"/>
      <c r="E32" s="14"/>
      <c r="F32" s="20"/>
      <c r="G32" s="20"/>
      <c r="H32" s="20"/>
      <c r="I32" s="15"/>
      <c r="J32" s="20"/>
    </row>
    <row r="33" spans="1:11" ht="15.75" x14ac:dyDescent="0.3">
      <c r="A33" s="30"/>
      <c r="B33" s="30"/>
      <c r="C33" s="30"/>
      <c r="D33" s="30"/>
      <c r="E33" s="30"/>
      <c r="F33" s="30"/>
      <c r="G33" s="30"/>
      <c r="H33" s="30"/>
      <c r="I33" s="30"/>
      <c r="J33" s="30"/>
    </row>
    <row r="34" spans="1:11" ht="15.75" x14ac:dyDescent="0.3">
      <c r="A34" s="36"/>
      <c r="B34" s="84" t="s">
        <v>90</v>
      </c>
      <c r="C34" s="36"/>
      <c r="D34" s="36"/>
      <c r="E34" s="36"/>
      <c r="F34" s="36"/>
      <c r="G34" s="36"/>
      <c r="H34" s="36"/>
      <c r="I34" s="36"/>
      <c r="J34" s="36"/>
    </row>
    <row r="35" spans="1:11" ht="15.75" x14ac:dyDescent="0.3">
      <c r="A35" s="36"/>
      <c r="B35" s="36"/>
      <c r="C35" s="36"/>
      <c r="D35" s="36"/>
      <c r="E35" s="36"/>
      <c r="F35" s="36"/>
      <c r="G35" s="36"/>
      <c r="H35" s="36"/>
      <c r="I35" s="36"/>
      <c r="J35" s="36"/>
    </row>
    <row r="36" spans="1:11" ht="40.5" x14ac:dyDescent="0.25">
      <c r="A36" s="21" t="s">
        <v>22</v>
      </c>
      <c r="B36" s="21" t="s">
        <v>31</v>
      </c>
      <c r="C36" s="21" t="s">
        <v>23</v>
      </c>
      <c r="D36" s="21" t="s">
        <v>24</v>
      </c>
      <c r="E36" s="22" t="s">
        <v>32</v>
      </c>
      <c r="F36" s="22" t="s">
        <v>33</v>
      </c>
      <c r="G36" s="22" t="s">
        <v>25</v>
      </c>
      <c r="H36" s="22" t="s">
        <v>26</v>
      </c>
      <c r="I36" s="22" t="s">
        <v>34</v>
      </c>
      <c r="J36" s="21" t="s">
        <v>28</v>
      </c>
    </row>
    <row r="37" spans="1:11" ht="71.25" x14ac:dyDescent="0.25">
      <c r="A37" s="23" t="s">
        <v>10</v>
      </c>
      <c r="B37" s="23" t="s">
        <v>35</v>
      </c>
      <c r="C37" s="23" t="s">
        <v>11</v>
      </c>
      <c r="D37" s="24">
        <v>100</v>
      </c>
      <c r="E37" s="25">
        <v>0.4</v>
      </c>
      <c r="F37" s="26">
        <f>E37*G37+E37</f>
        <v>0.43200000000000005</v>
      </c>
      <c r="G37" s="27">
        <v>0.08</v>
      </c>
      <c r="H37" s="76">
        <f>D37*E37</f>
        <v>40</v>
      </c>
      <c r="I37" s="25">
        <f>D37*F37</f>
        <v>43.2</v>
      </c>
      <c r="J37" s="23"/>
    </row>
    <row r="38" spans="1:11" ht="85.5" x14ac:dyDescent="0.25">
      <c r="A38" s="23" t="s">
        <v>45</v>
      </c>
      <c r="B38" s="23" t="s">
        <v>36</v>
      </c>
      <c r="C38" s="23" t="s">
        <v>11</v>
      </c>
      <c r="D38" s="24">
        <v>50</v>
      </c>
      <c r="E38" s="25">
        <v>0.3</v>
      </c>
      <c r="F38" s="26">
        <f>E38*G38+E38</f>
        <v>0.32400000000000001</v>
      </c>
      <c r="G38" s="27">
        <v>0.08</v>
      </c>
      <c r="H38" s="76">
        <f>D38*E38</f>
        <v>15</v>
      </c>
      <c r="I38" s="25">
        <f>D38*F38</f>
        <v>16.2</v>
      </c>
      <c r="J38" s="28"/>
    </row>
    <row r="39" spans="1:11" ht="42.75" x14ac:dyDescent="0.25">
      <c r="A39" s="80">
        <v>3</v>
      </c>
      <c r="B39" s="68" t="s">
        <v>37</v>
      </c>
      <c r="C39" s="68" t="s">
        <v>11</v>
      </c>
      <c r="D39" s="69">
        <v>20</v>
      </c>
      <c r="E39" s="70">
        <v>1.8</v>
      </c>
      <c r="F39" s="59">
        <f>E39*G39+E39</f>
        <v>1.944</v>
      </c>
      <c r="G39" s="71">
        <v>0.08</v>
      </c>
      <c r="H39" s="75">
        <f>D39*E39</f>
        <v>36</v>
      </c>
      <c r="I39" s="70">
        <f>D39*F39</f>
        <v>38.879999999999995</v>
      </c>
      <c r="J39" s="68"/>
    </row>
    <row r="40" spans="1:11" ht="28.5" x14ac:dyDescent="0.25">
      <c r="A40" s="81">
        <v>4</v>
      </c>
      <c r="B40" s="51" t="s">
        <v>46</v>
      </c>
      <c r="C40" s="51" t="s">
        <v>116</v>
      </c>
      <c r="D40" s="52">
        <v>6</v>
      </c>
      <c r="E40" s="53">
        <v>40</v>
      </c>
      <c r="F40" s="54">
        <f>E40*G40+E40</f>
        <v>49.2</v>
      </c>
      <c r="G40" s="55">
        <v>0.23</v>
      </c>
      <c r="H40" s="74">
        <f>D40*E40</f>
        <v>240</v>
      </c>
      <c r="I40" s="53">
        <f>D40*F40</f>
        <v>295.20000000000005</v>
      </c>
      <c r="J40" s="51"/>
    </row>
    <row r="41" spans="1:11" ht="15.75" x14ac:dyDescent="0.3">
      <c r="A41" s="49"/>
      <c r="B41" s="48"/>
      <c r="C41" s="48"/>
      <c r="D41" s="48"/>
      <c r="E41" s="48"/>
      <c r="F41" s="171" t="s">
        <v>12</v>
      </c>
      <c r="G41" s="172"/>
      <c r="H41" s="73">
        <f>SUM(H37:H40)</f>
        <v>331</v>
      </c>
      <c r="I41" s="72">
        <f>SUM(I37:I40)</f>
        <v>393.48</v>
      </c>
      <c r="J41" s="50"/>
    </row>
    <row r="42" spans="1:11" ht="15.75" x14ac:dyDescent="0.3">
      <c r="A42" s="30"/>
      <c r="B42" s="30"/>
      <c r="C42" s="30"/>
      <c r="D42" s="30"/>
      <c r="E42" s="30"/>
      <c r="F42" s="30"/>
      <c r="G42" s="30"/>
      <c r="H42" s="30"/>
      <c r="I42" s="30"/>
      <c r="J42" s="30"/>
    </row>
    <row r="43" spans="1:11" ht="15.75" x14ac:dyDescent="0.3">
      <c r="A43" s="30"/>
      <c r="B43" s="30"/>
      <c r="C43" s="30"/>
      <c r="D43" s="30"/>
      <c r="E43" s="30"/>
      <c r="F43" s="30"/>
      <c r="G43" s="30"/>
      <c r="H43" s="30" t="s">
        <v>39</v>
      </c>
      <c r="I43" s="30"/>
      <c r="J43" s="30"/>
    </row>
    <row r="44" spans="1:11" ht="15.75" x14ac:dyDescent="0.3">
      <c r="A44" s="30"/>
      <c r="B44" s="30"/>
      <c r="C44" s="30"/>
      <c r="D44" s="30"/>
      <c r="E44" s="30"/>
      <c r="F44" s="30"/>
      <c r="G44" s="30"/>
      <c r="H44" s="30" t="s">
        <v>40</v>
      </c>
      <c r="I44" s="30"/>
      <c r="J44" s="30"/>
    </row>
    <row r="45" spans="1:11" ht="15.75" x14ac:dyDescent="0.3">
      <c r="A45" s="30"/>
      <c r="B45" s="30"/>
      <c r="C45" s="30"/>
      <c r="D45" s="30"/>
      <c r="E45" s="30"/>
      <c r="F45" s="30"/>
      <c r="G45" s="30"/>
      <c r="H45" s="30" t="s">
        <v>41</v>
      </c>
      <c r="I45" s="30"/>
      <c r="J45" s="30"/>
    </row>
    <row r="46" spans="1:11" ht="15.75" x14ac:dyDescent="0.3">
      <c r="A46" s="30"/>
      <c r="B46" s="30"/>
      <c r="C46" s="30"/>
      <c r="D46" s="30"/>
      <c r="E46" s="30"/>
      <c r="F46" s="30"/>
      <c r="G46" s="30"/>
      <c r="H46" s="30"/>
      <c r="I46" s="30"/>
      <c r="J46" s="30"/>
      <c r="K46" s="30"/>
    </row>
    <row r="47" spans="1:11" ht="15.75" x14ac:dyDescent="0.3">
      <c r="A47" s="30"/>
      <c r="B47" s="30"/>
      <c r="C47" s="30"/>
      <c r="D47" s="30"/>
      <c r="E47" s="30"/>
      <c r="F47" s="30"/>
      <c r="G47" s="30"/>
      <c r="H47" s="30"/>
      <c r="I47" s="30"/>
      <c r="J47" s="30"/>
    </row>
    <row r="48" spans="1:11" ht="15.75" x14ac:dyDescent="0.3">
      <c r="A48" s="30"/>
      <c r="B48" s="85" t="s">
        <v>102</v>
      </c>
      <c r="C48" s="30"/>
      <c r="D48" s="30"/>
      <c r="E48" s="30"/>
      <c r="F48" s="30"/>
      <c r="G48" s="30"/>
      <c r="H48" s="30"/>
      <c r="I48" s="30"/>
      <c r="J48" s="30"/>
    </row>
    <row r="49" spans="1:11" ht="15.75" x14ac:dyDescent="0.3">
      <c r="A49" s="30"/>
      <c r="B49" s="30"/>
      <c r="C49" s="30"/>
      <c r="D49" s="30"/>
      <c r="E49" s="30"/>
      <c r="F49" s="30"/>
      <c r="G49" s="30"/>
      <c r="H49" s="30"/>
      <c r="I49" s="30"/>
      <c r="J49" s="30"/>
    </row>
    <row r="50" spans="1:11" ht="40.5" x14ac:dyDescent="0.25">
      <c r="A50" s="37" t="s">
        <v>22</v>
      </c>
      <c r="B50" s="37" t="s">
        <v>31</v>
      </c>
      <c r="C50" s="37" t="s">
        <v>23</v>
      </c>
      <c r="D50" s="37" t="s">
        <v>24</v>
      </c>
      <c r="E50" s="38" t="s">
        <v>32</v>
      </c>
      <c r="F50" s="38" t="s">
        <v>33</v>
      </c>
      <c r="G50" s="38" t="s">
        <v>25</v>
      </c>
      <c r="H50" s="38" t="s">
        <v>26</v>
      </c>
      <c r="I50" s="38" t="s">
        <v>27</v>
      </c>
      <c r="J50" s="37" t="s">
        <v>28</v>
      </c>
    </row>
    <row r="51" spans="1:11" ht="142.5" x14ac:dyDescent="0.25">
      <c r="A51" s="39">
        <v>1</v>
      </c>
      <c r="B51" s="40" t="s">
        <v>105</v>
      </c>
      <c r="C51" s="39" t="s">
        <v>11</v>
      </c>
      <c r="D51" s="41">
        <v>5500</v>
      </c>
      <c r="E51" s="42">
        <v>6</v>
      </c>
      <c r="F51" s="29">
        <f>E51*G51+E51</f>
        <v>6.48</v>
      </c>
      <c r="G51" s="43">
        <v>0.08</v>
      </c>
      <c r="H51" s="44">
        <f t="shared" ref="H51:H55" si="12">D51*E51</f>
        <v>33000</v>
      </c>
      <c r="I51" s="9">
        <f t="shared" ref="I51:I55" si="13">D51*F51</f>
        <v>35640</v>
      </c>
      <c r="J51" s="45"/>
    </row>
    <row r="52" spans="1:11" s="67" customFormat="1" ht="99.75" x14ac:dyDescent="0.3">
      <c r="A52" s="86">
        <v>2</v>
      </c>
      <c r="B52" s="87" t="s">
        <v>104</v>
      </c>
      <c r="C52" s="86" t="s">
        <v>11</v>
      </c>
      <c r="D52" s="88">
        <v>10000</v>
      </c>
      <c r="E52" s="89">
        <v>9</v>
      </c>
      <c r="F52" s="90">
        <f t="shared" ref="F52:F55" si="14">E52*G52+E52</f>
        <v>9.7200000000000006</v>
      </c>
      <c r="G52" s="91">
        <v>0.08</v>
      </c>
      <c r="H52" s="92">
        <f t="shared" si="12"/>
        <v>90000</v>
      </c>
      <c r="I52" s="9">
        <f t="shared" si="13"/>
        <v>97200</v>
      </c>
      <c r="J52" s="93"/>
      <c r="K52" s="94"/>
    </row>
    <row r="53" spans="1:11" ht="142.5" x14ac:dyDescent="0.3">
      <c r="A53" s="39">
        <v>3</v>
      </c>
      <c r="B53" s="66" t="s">
        <v>106</v>
      </c>
      <c r="C53" s="65" t="s">
        <v>14</v>
      </c>
      <c r="D53" s="64">
        <v>5</v>
      </c>
      <c r="E53" s="63">
        <v>10</v>
      </c>
      <c r="F53" s="29">
        <f t="shared" si="14"/>
        <v>10.8</v>
      </c>
      <c r="G53" s="62">
        <v>0.08</v>
      </c>
      <c r="H53" s="61">
        <f t="shared" si="12"/>
        <v>50</v>
      </c>
      <c r="I53" s="9">
        <f t="shared" si="13"/>
        <v>54</v>
      </c>
      <c r="J53" s="60"/>
    </row>
    <row r="54" spans="1:11" s="67" customFormat="1" ht="142.5" x14ac:dyDescent="0.3">
      <c r="A54" s="86">
        <v>4</v>
      </c>
      <c r="B54" s="95" t="s">
        <v>66</v>
      </c>
      <c r="C54" s="96" t="s">
        <v>14</v>
      </c>
      <c r="D54" s="96">
        <v>3000</v>
      </c>
      <c r="E54" s="97">
        <v>6.6</v>
      </c>
      <c r="F54" s="90">
        <f t="shared" si="14"/>
        <v>7.1280000000000001</v>
      </c>
      <c r="G54" s="98">
        <v>0.08</v>
      </c>
      <c r="H54" s="99">
        <f t="shared" si="12"/>
        <v>19800</v>
      </c>
      <c r="I54" s="9">
        <f t="shared" si="13"/>
        <v>21384</v>
      </c>
      <c r="J54" s="100"/>
    </row>
    <row r="55" spans="1:11" s="67" customFormat="1" ht="99.75" x14ac:dyDescent="0.3">
      <c r="A55" s="86">
        <v>5</v>
      </c>
      <c r="B55" s="95" t="s">
        <v>67</v>
      </c>
      <c r="C55" s="96" t="s">
        <v>11</v>
      </c>
      <c r="D55" s="96">
        <v>10000</v>
      </c>
      <c r="E55" s="97">
        <v>3.14</v>
      </c>
      <c r="F55" s="90">
        <f t="shared" si="14"/>
        <v>3.3912</v>
      </c>
      <c r="G55" s="101">
        <v>0.08</v>
      </c>
      <c r="H55" s="99">
        <f t="shared" si="12"/>
        <v>31400</v>
      </c>
      <c r="I55" s="9">
        <f t="shared" si="13"/>
        <v>33912</v>
      </c>
      <c r="J55" s="100"/>
    </row>
    <row r="56" spans="1:11" ht="15.75" x14ac:dyDescent="0.3">
      <c r="A56" s="46"/>
      <c r="B56" s="46"/>
      <c r="C56" s="46"/>
      <c r="D56" s="46"/>
      <c r="E56" s="16"/>
      <c r="F56" s="163" t="s">
        <v>12</v>
      </c>
      <c r="G56" s="164"/>
      <c r="H56" s="19">
        <f>SUM(H51:H55)</f>
        <v>174250</v>
      </c>
      <c r="I56" s="19">
        <f>SUM(I51:I55)</f>
        <v>188190</v>
      </c>
      <c r="J56" s="47"/>
    </row>
    <row r="57" spans="1:11" ht="15.75" x14ac:dyDescent="0.3">
      <c r="A57" s="30"/>
      <c r="B57" s="30"/>
      <c r="C57" s="30"/>
      <c r="D57" s="30"/>
      <c r="E57" s="30"/>
      <c r="F57" s="30"/>
      <c r="G57" s="30"/>
      <c r="H57" s="30"/>
      <c r="I57" s="30"/>
      <c r="J57" s="30"/>
    </row>
    <row r="58" spans="1:11" ht="15.75" x14ac:dyDescent="0.3">
      <c r="A58" s="30"/>
      <c r="B58" s="30"/>
      <c r="C58" s="30"/>
      <c r="D58" s="30"/>
      <c r="E58" s="30"/>
      <c r="F58" s="30"/>
      <c r="G58" s="30"/>
      <c r="H58" s="165" t="s">
        <v>38</v>
      </c>
      <c r="I58" s="166"/>
      <c r="J58" s="166"/>
    </row>
    <row r="59" spans="1:11" ht="15.75" x14ac:dyDescent="0.3">
      <c r="A59" s="30"/>
      <c r="B59" s="30"/>
      <c r="C59" s="30"/>
      <c r="D59" s="30"/>
      <c r="E59" s="30"/>
      <c r="F59" s="30"/>
      <c r="G59" s="30"/>
      <c r="H59" s="166"/>
      <c r="I59" s="166"/>
      <c r="J59" s="166"/>
    </row>
    <row r="60" spans="1:11" x14ac:dyDescent="0.25">
      <c r="A60" s="56"/>
      <c r="B60" s="82" t="s">
        <v>91</v>
      </c>
      <c r="C60" s="56"/>
      <c r="D60" s="56"/>
      <c r="E60" s="56"/>
      <c r="F60" s="56"/>
      <c r="G60" s="56"/>
      <c r="H60" s="56"/>
      <c r="I60" s="56"/>
      <c r="J60" s="56"/>
    </row>
    <row r="61" spans="1:11" ht="40.5" x14ac:dyDescent="0.25">
      <c r="A61" s="102" t="s">
        <v>0</v>
      </c>
      <c r="B61" s="103" t="s">
        <v>31</v>
      </c>
      <c r="C61" s="104" t="s">
        <v>23</v>
      </c>
      <c r="D61" s="104" t="s">
        <v>24</v>
      </c>
      <c r="E61" s="105" t="s">
        <v>32</v>
      </c>
      <c r="F61" s="105" t="s">
        <v>33</v>
      </c>
      <c r="G61" s="105" t="s">
        <v>25</v>
      </c>
      <c r="H61" s="105" t="s">
        <v>26</v>
      </c>
      <c r="I61" s="105" t="s">
        <v>27</v>
      </c>
      <c r="J61" s="104" t="s">
        <v>28</v>
      </c>
    </row>
    <row r="62" spans="1:11" ht="28.5" x14ac:dyDescent="0.25">
      <c r="A62" s="106">
        <v>1</v>
      </c>
      <c r="B62" s="107" t="s">
        <v>50</v>
      </c>
      <c r="C62" s="108" t="s">
        <v>13</v>
      </c>
      <c r="D62" s="109">
        <v>1</v>
      </c>
      <c r="E62" s="110">
        <v>2210</v>
      </c>
      <c r="F62" s="111">
        <f t="shared" ref="F62:F69" si="15">E62*G62+E62</f>
        <v>2386.8000000000002</v>
      </c>
      <c r="G62" s="112">
        <v>0.08</v>
      </c>
      <c r="H62" s="113">
        <f t="shared" ref="H62:H69" si="16">D62*E62</f>
        <v>2210</v>
      </c>
      <c r="I62" s="113">
        <f t="shared" ref="I62:I69" si="17">D62*F62</f>
        <v>2386.8000000000002</v>
      </c>
      <c r="J62" s="108"/>
    </row>
    <row r="63" spans="1:11" x14ac:dyDescent="0.25">
      <c r="A63" s="106">
        <v>2</v>
      </c>
      <c r="B63" s="107" t="s">
        <v>52</v>
      </c>
      <c r="C63" s="108" t="s">
        <v>14</v>
      </c>
      <c r="D63" s="109">
        <v>1</v>
      </c>
      <c r="E63" s="110">
        <v>296.8</v>
      </c>
      <c r="F63" s="111">
        <f t="shared" si="15"/>
        <v>320.54399999999998</v>
      </c>
      <c r="G63" s="112">
        <v>0.08</v>
      </c>
      <c r="H63" s="113">
        <f t="shared" si="16"/>
        <v>296.8</v>
      </c>
      <c r="I63" s="113">
        <f t="shared" si="17"/>
        <v>320.54399999999998</v>
      </c>
      <c r="J63" s="108"/>
    </row>
    <row r="64" spans="1:11" x14ac:dyDescent="0.25">
      <c r="A64" s="106">
        <v>3</v>
      </c>
      <c r="B64" s="107" t="s">
        <v>54</v>
      </c>
      <c r="C64" s="108" t="s">
        <v>11</v>
      </c>
      <c r="D64" s="109">
        <v>2</v>
      </c>
      <c r="E64" s="110">
        <v>830</v>
      </c>
      <c r="F64" s="111">
        <f t="shared" si="15"/>
        <v>1020.9</v>
      </c>
      <c r="G64" s="112">
        <v>0.23</v>
      </c>
      <c r="H64" s="113">
        <f t="shared" si="16"/>
        <v>1660</v>
      </c>
      <c r="I64" s="113">
        <f t="shared" si="17"/>
        <v>2041.8</v>
      </c>
      <c r="J64" s="108"/>
    </row>
    <row r="65" spans="1:10" ht="28.5" x14ac:dyDescent="0.25">
      <c r="A65" s="106">
        <v>4</v>
      </c>
      <c r="B65" s="107" t="s">
        <v>56</v>
      </c>
      <c r="C65" s="108" t="s">
        <v>11</v>
      </c>
      <c r="D65" s="109">
        <v>2</v>
      </c>
      <c r="E65" s="110">
        <v>780</v>
      </c>
      <c r="F65" s="111">
        <f t="shared" si="15"/>
        <v>842.4</v>
      </c>
      <c r="G65" s="112">
        <v>0.08</v>
      </c>
      <c r="H65" s="113">
        <f t="shared" si="16"/>
        <v>1560</v>
      </c>
      <c r="I65" s="113">
        <f t="shared" si="17"/>
        <v>1684.8</v>
      </c>
      <c r="J65" s="108"/>
    </row>
    <row r="66" spans="1:10" x14ac:dyDescent="0.25">
      <c r="A66" s="106">
        <v>5</v>
      </c>
      <c r="B66" s="107" t="s">
        <v>58</v>
      </c>
      <c r="C66" s="108" t="s">
        <v>11</v>
      </c>
      <c r="D66" s="109">
        <v>2</v>
      </c>
      <c r="E66" s="110">
        <v>22</v>
      </c>
      <c r="F66" s="111">
        <f t="shared" si="15"/>
        <v>27.060000000000002</v>
      </c>
      <c r="G66" s="112">
        <v>0.23</v>
      </c>
      <c r="H66" s="113">
        <f t="shared" si="16"/>
        <v>44</v>
      </c>
      <c r="I66" s="113">
        <f t="shared" si="17"/>
        <v>54.120000000000005</v>
      </c>
      <c r="J66" s="108"/>
    </row>
    <row r="67" spans="1:10" ht="28.5" x14ac:dyDescent="0.25">
      <c r="A67" s="106">
        <v>6</v>
      </c>
      <c r="B67" s="107" t="s">
        <v>60</v>
      </c>
      <c r="C67" s="108" t="s">
        <v>61</v>
      </c>
      <c r="D67" s="109">
        <v>2</v>
      </c>
      <c r="E67" s="110">
        <v>250</v>
      </c>
      <c r="F67" s="111">
        <f t="shared" si="15"/>
        <v>307.5</v>
      </c>
      <c r="G67" s="112">
        <v>0.23</v>
      </c>
      <c r="H67" s="113">
        <f t="shared" si="16"/>
        <v>500</v>
      </c>
      <c r="I67" s="113">
        <f t="shared" si="17"/>
        <v>615</v>
      </c>
      <c r="J67" s="108"/>
    </row>
    <row r="68" spans="1:10" ht="28.5" x14ac:dyDescent="0.25">
      <c r="A68" s="106">
        <v>7</v>
      </c>
      <c r="B68" s="107" t="s">
        <v>63</v>
      </c>
      <c r="C68" s="108" t="s">
        <v>61</v>
      </c>
      <c r="D68" s="109">
        <v>2</v>
      </c>
      <c r="E68" s="110">
        <v>156</v>
      </c>
      <c r="F68" s="111">
        <f t="shared" si="15"/>
        <v>191.88</v>
      </c>
      <c r="G68" s="112">
        <v>0.23</v>
      </c>
      <c r="H68" s="113">
        <f t="shared" si="16"/>
        <v>312</v>
      </c>
      <c r="I68" s="113">
        <f t="shared" si="17"/>
        <v>383.76</v>
      </c>
      <c r="J68" s="108"/>
    </row>
    <row r="69" spans="1:10" ht="42.75" x14ac:dyDescent="0.25">
      <c r="A69" s="106">
        <v>8</v>
      </c>
      <c r="B69" s="107" t="s">
        <v>65</v>
      </c>
      <c r="C69" s="114" t="s">
        <v>11</v>
      </c>
      <c r="D69" s="109">
        <v>1</v>
      </c>
      <c r="E69" s="110">
        <v>4200</v>
      </c>
      <c r="F69" s="111">
        <f t="shared" si="15"/>
        <v>4536</v>
      </c>
      <c r="G69" s="112">
        <v>0.08</v>
      </c>
      <c r="H69" s="113">
        <f t="shared" si="16"/>
        <v>4200</v>
      </c>
      <c r="I69" s="113">
        <f t="shared" si="17"/>
        <v>4536</v>
      </c>
      <c r="J69" s="108"/>
    </row>
    <row r="70" spans="1:10" ht="16.5" x14ac:dyDescent="0.25">
      <c r="A70" s="157"/>
      <c r="B70" s="158"/>
      <c r="C70" s="158"/>
      <c r="D70" s="158"/>
      <c r="E70" s="159"/>
      <c r="F70" s="160" t="s">
        <v>12</v>
      </c>
      <c r="G70" s="154"/>
      <c r="H70" s="57">
        <f>SUM(H62:H69)</f>
        <v>10782.8</v>
      </c>
      <c r="I70" s="57">
        <f>SUM(I62:I69)</f>
        <v>12022.824000000001</v>
      </c>
      <c r="J70" s="115"/>
    </row>
    <row r="74" spans="1:10" x14ac:dyDescent="0.25">
      <c r="A74" s="67"/>
      <c r="B74" s="116" t="s">
        <v>92</v>
      </c>
      <c r="C74" s="67"/>
      <c r="D74" s="67"/>
      <c r="E74" s="67"/>
      <c r="F74" s="67"/>
      <c r="G74" s="67"/>
      <c r="H74" s="67"/>
      <c r="I74" s="67"/>
      <c r="J74" s="67"/>
    </row>
    <row r="75" spans="1:10" ht="40.5" x14ac:dyDescent="0.25">
      <c r="A75" s="102"/>
      <c r="B75" s="117" t="s">
        <v>31</v>
      </c>
      <c r="C75" s="104" t="s">
        <v>23</v>
      </c>
      <c r="D75" s="104" t="s">
        <v>24</v>
      </c>
      <c r="E75" s="105" t="s">
        <v>32</v>
      </c>
      <c r="F75" s="105" t="s">
        <v>33</v>
      </c>
      <c r="G75" s="105" t="s">
        <v>25</v>
      </c>
      <c r="H75" s="105" t="s">
        <v>26</v>
      </c>
      <c r="I75" s="105" t="s">
        <v>27</v>
      </c>
      <c r="J75" s="104" t="s">
        <v>28</v>
      </c>
    </row>
    <row r="76" spans="1:10" ht="42.75" x14ac:dyDescent="0.25">
      <c r="A76" s="106" t="s">
        <v>10</v>
      </c>
      <c r="B76" s="107" t="s">
        <v>68</v>
      </c>
      <c r="C76" s="108" t="s">
        <v>11</v>
      </c>
      <c r="D76" s="109">
        <v>1</v>
      </c>
      <c r="E76" s="110">
        <v>4098</v>
      </c>
      <c r="F76" s="111">
        <f>E76*G76+E76</f>
        <v>4425.84</v>
      </c>
      <c r="G76" s="112">
        <v>0.08</v>
      </c>
      <c r="H76" s="113">
        <f t="shared" ref="H76:H87" si="18">D76*E76</f>
        <v>4098</v>
      </c>
      <c r="I76" s="113">
        <f t="shared" ref="I76:I87" si="19">D76*F76</f>
        <v>4425.84</v>
      </c>
      <c r="J76" s="108"/>
    </row>
    <row r="77" spans="1:10" ht="42.75" x14ac:dyDescent="0.25">
      <c r="A77" s="106" t="s">
        <v>49</v>
      </c>
      <c r="B77" s="107" t="s">
        <v>69</v>
      </c>
      <c r="C77" s="108" t="s">
        <v>11</v>
      </c>
      <c r="D77" s="109">
        <v>4</v>
      </c>
      <c r="E77" s="118">
        <v>691</v>
      </c>
      <c r="F77" s="111">
        <f t="shared" ref="F77:F87" si="20">E77*G77+E77</f>
        <v>746.28</v>
      </c>
      <c r="G77" s="112">
        <v>0.08</v>
      </c>
      <c r="H77" s="113">
        <f t="shared" si="18"/>
        <v>2764</v>
      </c>
      <c r="I77" s="113">
        <f t="shared" si="19"/>
        <v>2985.12</v>
      </c>
      <c r="J77" s="108"/>
    </row>
    <row r="78" spans="1:10" ht="57" x14ac:dyDescent="0.25">
      <c r="A78" s="106" t="s">
        <v>51</v>
      </c>
      <c r="B78" s="107" t="s">
        <v>70</v>
      </c>
      <c r="C78" s="108" t="s">
        <v>11</v>
      </c>
      <c r="D78" s="119">
        <v>4</v>
      </c>
      <c r="E78" s="120">
        <v>156</v>
      </c>
      <c r="F78" s="121">
        <f t="shared" si="20"/>
        <v>168.48</v>
      </c>
      <c r="G78" s="112">
        <v>0.08</v>
      </c>
      <c r="H78" s="113">
        <f t="shared" si="18"/>
        <v>624</v>
      </c>
      <c r="I78" s="113">
        <f t="shared" si="19"/>
        <v>673.92</v>
      </c>
      <c r="J78" s="108"/>
    </row>
    <row r="79" spans="1:10" ht="42.75" x14ac:dyDescent="0.25">
      <c r="A79" s="106" t="s">
        <v>53</v>
      </c>
      <c r="B79" s="107" t="s">
        <v>71</v>
      </c>
      <c r="C79" s="108" t="s">
        <v>11</v>
      </c>
      <c r="D79" s="109">
        <v>6</v>
      </c>
      <c r="E79" s="110">
        <v>60</v>
      </c>
      <c r="F79" s="111">
        <f t="shared" si="20"/>
        <v>64.8</v>
      </c>
      <c r="G79" s="112">
        <v>0.08</v>
      </c>
      <c r="H79" s="113">
        <f t="shared" si="18"/>
        <v>360</v>
      </c>
      <c r="I79" s="113">
        <f t="shared" si="19"/>
        <v>388.79999999999995</v>
      </c>
      <c r="J79" s="108"/>
    </row>
    <row r="80" spans="1:10" ht="57" x14ac:dyDescent="0.25">
      <c r="A80" s="106" t="s">
        <v>55</v>
      </c>
      <c r="B80" s="107" t="s">
        <v>72</v>
      </c>
      <c r="C80" s="108" t="s">
        <v>11</v>
      </c>
      <c r="D80" s="109">
        <v>3</v>
      </c>
      <c r="E80" s="110">
        <v>205</v>
      </c>
      <c r="F80" s="111">
        <f t="shared" si="20"/>
        <v>221.4</v>
      </c>
      <c r="G80" s="112">
        <v>0.08</v>
      </c>
      <c r="H80" s="113">
        <f t="shared" si="18"/>
        <v>615</v>
      </c>
      <c r="I80" s="113">
        <f t="shared" si="19"/>
        <v>664.2</v>
      </c>
      <c r="J80" s="108"/>
    </row>
    <row r="81" spans="1:10" ht="28.5" x14ac:dyDescent="0.25">
      <c r="A81" s="106" t="s">
        <v>57</v>
      </c>
      <c r="B81" s="107" t="s">
        <v>73</v>
      </c>
      <c r="C81" s="108" t="s">
        <v>11</v>
      </c>
      <c r="D81" s="109">
        <v>1</v>
      </c>
      <c r="E81" s="110">
        <v>443</v>
      </c>
      <c r="F81" s="111">
        <f t="shared" si="20"/>
        <v>478.44</v>
      </c>
      <c r="G81" s="112">
        <v>0.08</v>
      </c>
      <c r="H81" s="113">
        <f t="shared" si="18"/>
        <v>443</v>
      </c>
      <c r="I81" s="113">
        <f t="shared" si="19"/>
        <v>478.44</v>
      </c>
      <c r="J81" s="108"/>
    </row>
    <row r="82" spans="1:10" ht="42.75" x14ac:dyDescent="0.25">
      <c r="A82" s="106" t="s">
        <v>59</v>
      </c>
      <c r="B82" s="107" t="s">
        <v>77</v>
      </c>
      <c r="C82" s="108" t="s">
        <v>11</v>
      </c>
      <c r="D82" s="109">
        <v>1</v>
      </c>
      <c r="E82" s="110">
        <v>1491</v>
      </c>
      <c r="F82" s="111">
        <f t="shared" si="20"/>
        <v>1610.28</v>
      </c>
      <c r="G82" s="112">
        <v>0.08</v>
      </c>
      <c r="H82" s="113">
        <f t="shared" si="18"/>
        <v>1491</v>
      </c>
      <c r="I82" s="113">
        <f t="shared" si="19"/>
        <v>1610.28</v>
      </c>
      <c r="J82" s="108"/>
    </row>
    <row r="83" spans="1:10" ht="57" x14ac:dyDescent="0.25">
      <c r="A83" s="106" t="s">
        <v>62</v>
      </c>
      <c r="B83" s="107" t="s">
        <v>78</v>
      </c>
      <c r="C83" s="108" t="s">
        <v>11</v>
      </c>
      <c r="D83" s="109">
        <v>1</v>
      </c>
      <c r="E83" s="110">
        <v>1459</v>
      </c>
      <c r="F83" s="111">
        <f t="shared" si="20"/>
        <v>1575.72</v>
      </c>
      <c r="G83" s="112">
        <v>0.08</v>
      </c>
      <c r="H83" s="113">
        <f t="shared" si="18"/>
        <v>1459</v>
      </c>
      <c r="I83" s="113">
        <f t="shared" si="19"/>
        <v>1575.72</v>
      </c>
      <c r="J83" s="108"/>
    </row>
    <row r="84" spans="1:10" ht="42.75" x14ac:dyDescent="0.25">
      <c r="A84" s="106" t="s">
        <v>64</v>
      </c>
      <c r="B84" s="107" t="s">
        <v>79</v>
      </c>
      <c r="C84" s="108" t="s">
        <v>11</v>
      </c>
      <c r="D84" s="109">
        <v>1</v>
      </c>
      <c r="E84" s="110">
        <v>1050</v>
      </c>
      <c r="F84" s="111">
        <f t="shared" si="20"/>
        <v>1134</v>
      </c>
      <c r="G84" s="112">
        <v>0.08</v>
      </c>
      <c r="H84" s="113">
        <f t="shared" si="18"/>
        <v>1050</v>
      </c>
      <c r="I84" s="113">
        <f t="shared" si="19"/>
        <v>1134</v>
      </c>
      <c r="J84" s="108"/>
    </row>
    <row r="85" spans="1:10" ht="256.5" x14ac:dyDescent="0.25">
      <c r="A85" s="106" t="s">
        <v>74</v>
      </c>
      <c r="B85" s="107" t="s">
        <v>80</v>
      </c>
      <c r="C85" s="108" t="s">
        <v>11</v>
      </c>
      <c r="D85" s="109">
        <v>1</v>
      </c>
      <c r="E85" s="110">
        <v>3490</v>
      </c>
      <c r="F85" s="111">
        <f t="shared" si="20"/>
        <v>3769.2</v>
      </c>
      <c r="G85" s="112">
        <v>0.08</v>
      </c>
      <c r="H85" s="113">
        <f t="shared" si="18"/>
        <v>3490</v>
      </c>
      <c r="I85" s="113">
        <f t="shared" si="19"/>
        <v>3769.2</v>
      </c>
      <c r="J85" s="108"/>
    </row>
    <row r="86" spans="1:10" ht="28.5" x14ac:dyDescent="0.25">
      <c r="A86" s="106" t="s">
        <v>75</v>
      </c>
      <c r="B86" s="107" t="s">
        <v>81</v>
      </c>
      <c r="C86" s="108" t="s">
        <v>14</v>
      </c>
      <c r="D86" s="109">
        <v>5</v>
      </c>
      <c r="E86" s="110">
        <v>68</v>
      </c>
      <c r="F86" s="111">
        <f t="shared" si="20"/>
        <v>73.44</v>
      </c>
      <c r="G86" s="112">
        <v>0.08</v>
      </c>
      <c r="H86" s="113">
        <f t="shared" si="18"/>
        <v>340</v>
      </c>
      <c r="I86" s="113">
        <f t="shared" si="19"/>
        <v>367.2</v>
      </c>
      <c r="J86" s="108"/>
    </row>
    <row r="87" spans="1:10" ht="28.5" x14ac:dyDescent="0.25">
      <c r="A87" s="106" t="s">
        <v>76</v>
      </c>
      <c r="B87" s="107" t="s">
        <v>82</v>
      </c>
      <c r="C87" s="114" t="s">
        <v>14</v>
      </c>
      <c r="D87" s="109">
        <v>1</v>
      </c>
      <c r="E87" s="110">
        <v>744</v>
      </c>
      <c r="F87" s="111">
        <f t="shared" si="20"/>
        <v>803.52</v>
      </c>
      <c r="G87" s="112">
        <v>0.08</v>
      </c>
      <c r="H87" s="113">
        <f t="shared" si="18"/>
        <v>744</v>
      </c>
      <c r="I87" s="113">
        <f t="shared" si="19"/>
        <v>803.52</v>
      </c>
      <c r="J87" s="108"/>
    </row>
    <row r="88" spans="1:10" ht="16.5" x14ac:dyDescent="0.25">
      <c r="A88" s="157"/>
      <c r="B88" s="158"/>
      <c r="C88" s="158"/>
      <c r="D88" s="158"/>
      <c r="E88" s="159"/>
      <c r="F88" s="160" t="s">
        <v>12</v>
      </c>
      <c r="G88" s="154"/>
      <c r="H88" s="57">
        <f>SUM(H76:H87)</f>
        <v>17478</v>
      </c>
      <c r="I88" s="57">
        <f>SUM(I76:I87)</f>
        <v>18876.240000000002</v>
      </c>
      <c r="J88" s="115"/>
    </row>
    <row r="89" spans="1:10" x14ac:dyDescent="0.25">
      <c r="A89" s="67"/>
      <c r="B89" s="67"/>
      <c r="C89" s="67"/>
      <c r="D89" s="67"/>
      <c r="E89" s="67"/>
      <c r="F89" s="67"/>
      <c r="G89" s="67"/>
      <c r="H89" s="67"/>
      <c r="I89" s="67"/>
      <c r="J89" s="67"/>
    </row>
    <row r="90" spans="1:10" x14ac:dyDescent="0.25">
      <c r="A90" s="67"/>
      <c r="B90" s="67"/>
      <c r="C90" s="67"/>
      <c r="D90" s="67"/>
      <c r="E90" s="67"/>
      <c r="F90" s="67"/>
      <c r="G90" s="67"/>
      <c r="H90" s="67"/>
      <c r="I90" s="67"/>
      <c r="J90" s="67"/>
    </row>
    <row r="91" spans="1:10" x14ac:dyDescent="0.25">
      <c r="A91" s="67"/>
      <c r="B91" s="67"/>
      <c r="C91" s="67"/>
      <c r="D91" s="67"/>
      <c r="E91" s="67"/>
      <c r="F91" s="67"/>
      <c r="G91" s="67"/>
      <c r="H91" s="67"/>
      <c r="I91" s="67"/>
      <c r="J91" s="67"/>
    </row>
    <row r="92" spans="1:10" x14ac:dyDescent="0.25">
      <c r="A92" s="67"/>
      <c r="B92" s="67"/>
      <c r="C92" s="67"/>
      <c r="D92" s="67"/>
      <c r="E92" s="67"/>
      <c r="F92" s="67"/>
      <c r="G92" s="67"/>
      <c r="H92" s="67"/>
      <c r="I92" s="67"/>
      <c r="J92" s="67"/>
    </row>
    <row r="93" spans="1:10" x14ac:dyDescent="0.25">
      <c r="A93" s="67"/>
      <c r="B93" s="116" t="s">
        <v>93</v>
      </c>
      <c r="C93" s="67"/>
      <c r="D93" s="67"/>
      <c r="E93" s="67"/>
      <c r="F93" s="67"/>
      <c r="G93" s="67"/>
      <c r="H93" s="67"/>
      <c r="I93" s="67"/>
      <c r="J93" s="67"/>
    </row>
    <row r="94" spans="1:10" ht="40.5" x14ac:dyDescent="0.25">
      <c r="A94" s="102"/>
      <c r="B94" s="122" t="s">
        <v>31</v>
      </c>
      <c r="C94" s="104" t="s">
        <v>23</v>
      </c>
      <c r="D94" s="123" t="s">
        <v>24</v>
      </c>
      <c r="E94" s="124" t="s">
        <v>32</v>
      </c>
      <c r="F94" s="105" t="s">
        <v>33</v>
      </c>
      <c r="G94" s="105" t="s">
        <v>25</v>
      </c>
      <c r="H94" s="105" t="s">
        <v>26</v>
      </c>
      <c r="I94" s="105" t="s">
        <v>27</v>
      </c>
      <c r="J94" s="104" t="s">
        <v>28</v>
      </c>
    </row>
    <row r="95" spans="1:10" ht="85.5" x14ac:dyDescent="0.25">
      <c r="A95" s="125" t="s">
        <v>10</v>
      </c>
      <c r="B95" s="126" t="s">
        <v>113</v>
      </c>
      <c r="C95" s="127" t="s">
        <v>14</v>
      </c>
      <c r="D95" s="125">
        <v>5</v>
      </c>
      <c r="E95" s="128">
        <v>24.7</v>
      </c>
      <c r="F95" s="111">
        <f t="shared" ref="F95:F97" si="21">E95*G95+E95</f>
        <v>26.675999999999998</v>
      </c>
      <c r="G95" s="112">
        <v>0.08</v>
      </c>
      <c r="H95" s="113">
        <f t="shared" ref="H95:H97" si="22">D95*E95</f>
        <v>123.5</v>
      </c>
      <c r="I95" s="113">
        <f t="shared" ref="I95:I97" si="23">D95*F95</f>
        <v>133.38</v>
      </c>
      <c r="J95" s="123"/>
    </row>
    <row r="96" spans="1:10" ht="28.5" x14ac:dyDescent="0.25">
      <c r="A96" s="106" t="s">
        <v>49</v>
      </c>
      <c r="B96" s="107" t="s">
        <v>83</v>
      </c>
      <c r="C96" s="108" t="s">
        <v>11</v>
      </c>
      <c r="D96" s="109">
        <v>1</v>
      </c>
      <c r="E96" s="110">
        <v>444.2</v>
      </c>
      <c r="F96" s="111">
        <f t="shared" si="21"/>
        <v>479.73599999999999</v>
      </c>
      <c r="G96" s="112">
        <v>0.08</v>
      </c>
      <c r="H96" s="113">
        <f t="shared" si="22"/>
        <v>444.2</v>
      </c>
      <c r="I96" s="113">
        <f t="shared" si="23"/>
        <v>479.73599999999999</v>
      </c>
      <c r="J96" s="108"/>
    </row>
    <row r="97" spans="1:10" ht="42.75" x14ac:dyDescent="0.25">
      <c r="A97" s="106" t="s">
        <v>51</v>
      </c>
      <c r="B97" s="129" t="s">
        <v>84</v>
      </c>
      <c r="C97" s="130" t="s">
        <v>11</v>
      </c>
      <c r="D97" s="109">
        <v>1</v>
      </c>
      <c r="E97" s="110">
        <v>1712.33</v>
      </c>
      <c r="F97" s="111">
        <f t="shared" si="21"/>
        <v>1849.3163999999999</v>
      </c>
      <c r="G97" s="112">
        <v>0.08</v>
      </c>
      <c r="H97" s="113">
        <f t="shared" si="22"/>
        <v>1712.33</v>
      </c>
      <c r="I97" s="113">
        <f t="shared" si="23"/>
        <v>1849.3163999999999</v>
      </c>
      <c r="J97" s="108"/>
    </row>
    <row r="98" spans="1:10" ht="16.5" x14ac:dyDescent="0.25">
      <c r="A98" s="157"/>
      <c r="B98" s="158"/>
      <c r="C98" s="158"/>
      <c r="D98" s="158"/>
      <c r="E98" s="159"/>
      <c r="F98" s="160" t="s">
        <v>12</v>
      </c>
      <c r="G98" s="154"/>
      <c r="H98" s="57">
        <f>SUM(H96:H97)</f>
        <v>2156.5299999999997</v>
      </c>
      <c r="I98" s="57">
        <f>SUM(I96:I97)</f>
        <v>2329.0524</v>
      </c>
      <c r="J98" s="115"/>
    </row>
    <row r="103" spans="1:10" x14ac:dyDescent="0.25">
      <c r="A103" s="67"/>
      <c r="B103" s="131" t="s">
        <v>94</v>
      </c>
      <c r="C103" s="67"/>
      <c r="D103" s="67"/>
      <c r="E103" s="67"/>
      <c r="F103" s="67"/>
      <c r="G103" s="67"/>
      <c r="H103" s="67"/>
      <c r="I103" s="67"/>
      <c r="J103" s="67"/>
    </row>
    <row r="104" spans="1:10" ht="40.5" x14ac:dyDescent="0.25">
      <c r="A104" s="102"/>
      <c r="B104" s="103" t="s">
        <v>31</v>
      </c>
      <c r="C104" s="104" t="s">
        <v>23</v>
      </c>
      <c r="D104" s="104" t="s">
        <v>24</v>
      </c>
      <c r="E104" s="105" t="s">
        <v>32</v>
      </c>
      <c r="F104" s="105" t="s">
        <v>33</v>
      </c>
      <c r="G104" s="105" t="s">
        <v>25</v>
      </c>
      <c r="H104" s="105" t="s">
        <v>26</v>
      </c>
      <c r="I104" s="105" t="s">
        <v>27</v>
      </c>
      <c r="J104" s="104" t="s">
        <v>28</v>
      </c>
    </row>
    <row r="105" spans="1:10" ht="57" x14ac:dyDescent="0.25">
      <c r="A105" s="106" t="s">
        <v>10</v>
      </c>
      <c r="B105" s="107" t="s">
        <v>85</v>
      </c>
      <c r="C105" s="108" t="s">
        <v>11</v>
      </c>
      <c r="D105" s="109">
        <v>3</v>
      </c>
      <c r="E105" s="110">
        <v>2007</v>
      </c>
      <c r="F105" s="111">
        <f t="shared" ref="F105:F107" si="24">E105*G105+E105</f>
        <v>2167.56</v>
      </c>
      <c r="G105" s="112">
        <v>0.08</v>
      </c>
      <c r="H105" s="113">
        <f t="shared" ref="H105:H107" si="25">D105*E105</f>
        <v>6021</v>
      </c>
      <c r="I105" s="113">
        <f t="shared" ref="I105:I107" si="26">D105*F105</f>
        <v>6502.68</v>
      </c>
      <c r="J105" s="108"/>
    </row>
    <row r="106" spans="1:10" ht="28.5" x14ac:dyDescent="0.25">
      <c r="A106" s="106" t="s">
        <v>49</v>
      </c>
      <c r="B106" s="107" t="s">
        <v>114</v>
      </c>
      <c r="C106" s="108" t="s">
        <v>14</v>
      </c>
      <c r="D106" s="109">
        <v>1</v>
      </c>
      <c r="E106" s="110">
        <v>3972</v>
      </c>
      <c r="F106" s="111">
        <f t="shared" si="24"/>
        <v>4289.76</v>
      </c>
      <c r="G106" s="112">
        <v>0.08</v>
      </c>
      <c r="H106" s="113">
        <f t="shared" si="25"/>
        <v>3972</v>
      </c>
      <c r="I106" s="113">
        <f t="shared" si="26"/>
        <v>4289.76</v>
      </c>
      <c r="J106" s="108"/>
    </row>
    <row r="107" spans="1:10" ht="28.5" x14ac:dyDescent="0.25">
      <c r="A107" s="106" t="s">
        <v>51</v>
      </c>
      <c r="B107" s="129" t="s">
        <v>115</v>
      </c>
      <c r="C107" s="130" t="s">
        <v>14</v>
      </c>
      <c r="D107" s="109">
        <v>1</v>
      </c>
      <c r="E107" s="110">
        <v>3972</v>
      </c>
      <c r="F107" s="111">
        <f t="shared" si="24"/>
        <v>4289.76</v>
      </c>
      <c r="G107" s="112">
        <v>0.08</v>
      </c>
      <c r="H107" s="113">
        <f t="shared" si="25"/>
        <v>3972</v>
      </c>
      <c r="I107" s="113">
        <f t="shared" si="26"/>
        <v>4289.76</v>
      </c>
      <c r="J107" s="108"/>
    </row>
    <row r="108" spans="1:10" ht="16.5" x14ac:dyDescent="0.25">
      <c r="A108" s="157"/>
      <c r="B108" s="158"/>
      <c r="C108" s="158"/>
      <c r="D108" s="158"/>
      <c r="E108" s="159"/>
      <c r="F108" s="160" t="s">
        <v>12</v>
      </c>
      <c r="G108" s="154"/>
      <c r="H108" s="57">
        <f>SUM(H105:H107)</f>
        <v>13965</v>
      </c>
      <c r="I108" s="57">
        <f>SUM(I105:I107)</f>
        <v>15082.2</v>
      </c>
      <c r="J108" s="115"/>
    </row>
    <row r="113" spans="1:10" x14ac:dyDescent="0.25">
      <c r="A113" s="67"/>
      <c r="B113" s="131" t="s">
        <v>95</v>
      </c>
      <c r="C113" s="67"/>
      <c r="D113" s="67"/>
      <c r="E113" s="67"/>
      <c r="F113" s="67"/>
      <c r="G113" s="67"/>
      <c r="H113" s="67"/>
      <c r="I113" s="67"/>
      <c r="J113" s="67"/>
    </row>
    <row r="114" spans="1:10" ht="40.5" x14ac:dyDescent="0.25">
      <c r="A114" s="102" t="s">
        <v>0</v>
      </c>
      <c r="B114" s="103" t="s">
        <v>31</v>
      </c>
      <c r="C114" s="123" t="s">
        <v>23</v>
      </c>
      <c r="D114" s="104" t="s">
        <v>24</v>
      </c>
      <c r="E114" s="105" t="s">
        <v>32</v>
      </c>
      <c r="F114" s="105" t="s">
        <v>33</v>
      </c>
      <c r="G114" s="105" t="s">
        <v>25</v>
      </c>
      <c r="H114" s="105" t="s">
        <v>26</v>
      </c>
      <c r="I114" s="105" t="s">
        <v>27</v>
      </c>
      <c r="J114" s="104" t="s">
        <v>28</v>
      </c>
    </row>
    <row r="115" spans="1:10" ht="42.75" x14ac:dyDescent="0.25">
      <c r="A115" s="132" t="s">
        <v>10</v>
      </c>
      <c r="B115" s="129" t="s">
        <v>86</v>
      </c>
      <c r="C115" s="130" t="s">
        <v>14</v>
      </c>
      <c r="D115" s="109">
        <v>2</v>
      </c>
      <c r="E115" s="110">
        <v>1397</v>
      </c>
      <c r="F115" s="111">
        <f t="shared" ref="F115" si="27">E115*G115+E115</f>
        <v>1508.76</v>
      </c>
      <c r="G115" s="112">
        <v>0.08</v>
      </c>
      <c r="H115" s="113">
        <f t="shared" ref="H115" si="28">D115*E115</f>
        <v>2794</v>
      </c>
      <c r="I115" s="113">
        <f t="shared" ref="I115" si="29">D115*F115</f>
        <v>3017.52</v>
      </c>
      <c r="J115" s="108"/>
    </row>
    <row r="116" spans="1:10" ht="16.5" x14ac:dyDescent="0.25">
      <c r="A116" s="157"/>
      <c r="B116" s="158"/>
      <c r="C116" s="158"/>
      <c r="D116" s="158"/>
      <c r="E116" s="159"/>
      <c r="F116" s="160" t="s">
        <v>12</v>
      </c>
      <c r="G116" s="154"/>
      <c r="H116" s="57">
        <f>SUM(H115:H115)</f>
        <v>2794</v>
      </c>
      <c r="I116" s="57">
        <f>SUM(I115:I115)</f>
        <v>3017.52</v>
      </c>
      <c r="J116" s="115"/>
    </row>
    <row r="119" spans="1:10" x14ac:dyDescent="0.25">
      <c r="B119" s="77" t="s">
        <v>108</v>
      </c>
    </row>
    <row r="120" spans="1:10" ht="40.5" x14ac:dyDescent="0.25">
      <c r="A120" s="133" t="s">
        <v>0</v>
      </c>
      <c r="B120" s="134" t="s">
        <v>31</v>
      </c>
      <c r="C120" s="123" t="s">
        <v>23</v>
      </c>
      <c r="D120" s="123" t="s">
        <v>24</v>
      </c>
      <c r="E120" s="124" t="s">
        <v>32</v>
      </c>
      <c r="F120" s="124" t="s">
        <v>33</v>
      </c>
      <c r="G120" s="124" t="s">
        <v>25</v>
      </c>
      <c r="H120" s="105" t="s">
        <v>26</v>
      </c>
      <c r="I120" s="105" t="s">
        <v>27</v>
      </c>
      <c r="J120" s="104" t="s">
        <v>28</v>
      </c>
    </row>
    <row r="121" spans="1:10" x14ac:dyDescent="0.25">
      <c r="A121" s="135">
        <v>1</v>
      </c>
      <c r="B121" s="126" t="s">
        <v>107</v>
      </c>
      <c r="C121" s="126" t="s">
        <v>14</v>
      </c>
      <c r="D121" s="125">
        <v>1</v>
      </c>
      <c r="E121" s="128">
        <v>20</v>
      </c>
      <c r="F121" s="128">
        <f>E121*G121+E121</f>
        <v>24.6</v>
      </c>
      <c r="G121" s="136">
        <v>0.23</v>
      </c>
      <c r="H121" s="137">
        <f>E121*D121</f>
        <v>20</v>
      </c>
      <c r="I121" s="138">
        <f>F121*D121</f>
        <v>24.6</v>
      </c>
      <c r="J121" s="123"/>
    </row>
    <row r="122" spans="1:10" ht="28.5" x14ac:dyDescent="0.25">
      <c r="A122" s="135">
        <v>2</v>
      </c>
      <c r="B122" s="126" t="s">
        <v>97</v>
      </c>
      <c r="C122" s="126" t="s">
        <v>14</v>
      </c>
      <c r="D122" s="125">
        <v>6</v>
      </c>
      <c r="E122" s="128">
        <v>700</v>
      </c>
      <c r="F122" s="128">
        <f t="shared" ref="F122:F126" si="30">E122*G122+E122</f>
        <v>756</v>
      </c>
      <c r="G122" s="136">
        <v>0.08</v>
      </c>
      <c r="H122" s="137">
        <f t="shared" ref="H122:H125" si="31">E122*D122</f>
        <v>4200</v>
      </c>
      <c r="I122" s="138">
        <f t="shared" ref="I122:I125" si="32">F122*D122</f>
        <v>4536</v>
      </c>
      <c r="J122" s="123"/>
    </row>
    <row r="123" spans="1:10" ht="28.5" x14ac:dyDescent="0.25">
      <c r="A123" s="135">
        <v>3</v>
      </c>
      <c r="B123" s="126" t="s">
        <v>98</v>
      </c>
      <c r="C123" s="126" t="s">
        <v>14</v>
      </c>
      <c r="D123" s="125">
        <v>2</v>
      </c>
      <c r="E123" s="128">
        <v>300</v>
      </c>
      <c r="F123" s="128">
        <f t="shared" si="30"/>
        <v>324</v>
      </c>
      <c r="G123" s="136">
        <v>0.08</v>
      </c>
      <c r="H123" s="137">
        <f t="shared" si="31"/>
        <v>600</v>
      </c>
      <c r="I123" s="138">
        <f t="shared" si="32"/>
        <v>648</v>
      </c>
      <c r="J123" s="123"/>
    </row>
    <row r="124" spans="1:10" ht="28.5" x14ac:dyDescent="0.25">
      <c r="A124" s="135">
        <v>4</v>
      </c>
      <c r="B124" s="126" t="s">
        <v>99</v>
      </c>
      <c r="C124" s="126" t="s">
        <v>14</v>
      </c>
      <c r="D124" s="125">
        <v>2</v>
      </c>
      <c r="E124" s="128">
        <v>300</v>
      </c>
      <c r="F124" s="128">
        <f t="shared" si="30"/>
        <v>324</v>
      </c>
      <c r="G124" s="136">
        <v>0.08</v>
      </c>
      <c r="H124" s="137">
        <f t="shared" si="31"/>
        <v>600</v>
      </c>
      <c r="I124" s="138">
        <f t="shared" si="32"/>
        <v>648</v>
      </c>
      <c r="J124" s="123"/>
    </row>
    <row r="125" spans="1:10" ht="28.5" x14ac:dyDescent="0.25">
      <c r="A125" s="135">
        <v>5</v>
      </c>
      <c r="B125" s="126" t="s">
        <v>100</v>
      </c>
      <c r="C125" s="126" t="s">
        <v>14</v>
      </c>
      <c r="D125" s="125">
        <v>2</v>
      </c>
      <c r="E125" s="128">
        <v>300</v>
      </c>
      <c r="F125" s="128">
        <f t="shared" si="30"/>
        <v>324</v>
      </c>
      <c r="G125" s="136">
        <v>0.08</v>
      </c>
      <c r="H125" s="137">
        <f t="shared" si="31"/>
        <v>600</v>
      </c>
      <c r="I125" s="138">
        <f t="shared" si="32"/>
        <v>648</v>
      </c>
      <c r="J125" s="123"/>
    </row>
    <row r="126" spans="1:10" ht="28.5" x14ac:dyDescent="0.25">
      <c r="A126" s="135">
        <v>6</v>
      </c>
      <c r="B126" s="129" t="s">
        <v>101</v>
      </c>
      <c r="C126" s="139" t="s">
        <v>14</v>
      </c>
      <c r="D126" s="109">
        <v>3</v>
      </c>
      <c r="E126" s="140">
        <v>300</v>
      </c>
      <c r="F126" s="128">
        <f t="shared" si="30"/>
        <v>324</v>
      </c>
      <c r="G126" s="136">
        <v>0.08</v>
      </c>
      <c r="H126" s="113">
        <f t="shared" ref="H126" si="33">D126*E126</f>
        <v>900</v>
      </c>
      <c r="I126" s="113">
        <f t="shared" ref="I126" si="34">D126*F126</f>
        <v>972</v>
      </c>
      <c r="J126" s="108"/>
    </row>
    <row r="127" spans="1:10" ht="16.5" x14ac:dyDescent="0.25">
      <c r="A127" s="157"/>
      <c r="B127" s="158"/>
      <c r="C127" s="158"/>
      <c r="D127" s="158"/>
      <c r="E127" s="159"/>
      <c r="F127" s="160" t="s">
        <v>12</v>
      </c>
      <c r="G127" s="154"/>
      <c r="H127" s="57">
        <f>SUM(H121:H126)</f>
        <v>6920</v>
      </c>
      <c r="I127" s="57">
        <f>SUM(I121:I126)</f>
        <v>7476.6</v>
      </c>
      <c r="J127" s="115"/>
    </row>
    <row r="133" spans="1:10" x14ac:dyDescent="0.25">
      <c r="A133" s="56"/>
      <c r="B133" s="82" t="s">
        <v>109</v>
      </c>
      <c r="C133" s="56"/>
      <c r="D133" s="56"/>
      <c r="E133" s="56"/>
      <c r="F133" s="56"/>
      <c r="G133" s="56"/>
      <c r="H133" s="56"/>
      <c r="I133" s="56"/>
      <c r="J133" s="56"/>
    </row>
    <row r="134" spans="1:10" ht="40.5" x14ac:dyDescent="0.25">
      <c r="A134" s="102" t="s">
        <v>0</v>
      </c>
      <c r="B134" s="103" t="s">
        <v>31</v>
      </c>
      <c r="C134" s="104" t="s">
        <v>23</v>
      </c>
      <c r="D134" s="104" t="s">
        <v>24</v>
      </c>
      <c r="E134" s="105" t="s">
        <v>32</v>
      </c>
      <c r="F134" s="105" t="s">
        <v>33</v>
      </c>
      <c r="G134" s="105" t="s">
        <v>25</v>
      </c>
      <c r="H134" s="105" t="s">
        <v>26</v>
      </c>
      <c r="I134" s="105" t="s">
        <v>27</v>
      </c>
      <c r="J134" s="104" t="s">
        <v>28</v>
      </c>
    </row>
    <row r="135" spans="1:10" ht="42.75" x14ac:dyDescent="0.25">
      <c r="A135" s="106">
        <v>1</v>
      </c>
      <c r="B135" s="107" t="s">
        <v>110</v>
      </c>
      <c r="C135" s="108" t="s">
        <v>14</v>
      </c>
      <c r="D135" s="109">
        <v>1</v>
      </c>
      <c r="E135" s="110">
        <v>620</v>
      </c>
      <c r="F135" s="111">
        <f t="shared" ref="F135:F137" si="35">E135*G135+E135</f>
        <v>669.6</v>
      </c>
      <c r="G135" s="112">
        <v>0.08</v>
      </c>
      <c r="H135" s="113">
        <f t="shared" ref="H135:H137" si="36">D135*E135</f>
        <v>620</v>
      </c>
      <c r="I135" s="113">
        <f t="shared" ref="I135:I137" si="37">D135*F135</f>
        <v>669.6</v>
      </c>
      <c r="J135" s="108"/>
    </row>
    <row r="136" spans="1:10" ht="42.75" x14ac:dyDescent="0.25">
      <c r="A136" s="106">
        <v>2</v>
      </c>
      <c r="B136" s="107" t="s">
        <v>111</v>
      </c>
      <c r="C136" s="108" t="s">
        <v>11</v>
      </c>
      <c r="D136" s="109">
        <v>3</v>
      </c>
      <c r="E136" s="110">
        <v>8900</v>
      </c>
      <c r="F136" s="111">
        <f t="shared" si="35"/>
        <v>9612</v>
      </c>
      <c r="G136" s="112">
        <v>0.08</v>
      </c>
      <c r="H136" s="113">
        <f t="shared" si="36"/>
        <v>26700</v>
      </c>
      <c r="I136" s="113">
        <f t="shared" si="37"/>
        <v>28836</v>
      </c>
      <c r="J136" s="108"/>
    </row>
    <row r="137" spans="1:10" ht="28.5" x14ac:dyDescent="0.25">
      <c r="A137" s="106">
        <v>3</v>
      </c>
      <c r="B137" s="107" t="s">
        <v>112</v>
      </c>
      <c r="C137" s="114" t="s">
        <v>14</v>
      </c>
      <c r="D137" s="109">
        <v>1</v>
      </c>
      <c r="E137" s="110">
        <v>160</v>
      </c>
      <c r="F137" s="111">
        <f t="shared" si="35"/>
        <v>172.8</v>
      </c>
      <c r="G137" s="112">
        <v>0.08</v>
      </c>
      <c r="H137" s="113">
        <f t="shared" si="36"/>
        <v>160</v>
      </c>
      <c r="I137" s="113">
        <f t="shared" si="37"/>
        <v>172.8</v>
      </c>
      <c r="J137" s="108"/>
    </row>
    <row r="138" spans="1:10" ht="16.5" x14ac:dyDescent="0.25">
      <c r="A138" s="161"/>
      <c r="B138" s="151"/>
      <c r="C138" s="151"/>
      <c r="D138" s="151"/>
      <c r="E138" s="152"/>
      <c r="F138" s="160" t="s">
        <v>12</v>
      </c>
      <c r="G138" s="154"/>
      <c r="H138" s="57">
        <f>SUM(H135:H137)</f>
        <v>27480</v>
      </c>
      <c r="I138" s="57">
        <f>SUM(I135:I137)</f>
        <v>29678.399999999998</v>
      </c>
      <c r="J138" s="58"/>
    </row>
    <row r="141" spans="1:10" x14ac:dyDescent="0.25">
      <c r="A141" s="56"/>
      <c r="B141" s="142" t="s">
        <v>120</v>
      </c>
      <c r="C141" s="56"/>
      <c r="D141" s="56"/>
      <c r="E141" s="56"/>
      <c r="F141" s="56"/>
      <c r="G141" s="56"/>
      <c r="H141" s="56"/>
      <c r="I141" s="56"/>
      <c r="J141" s="56"/>
    </row>
    <row r="142" spans="1:10" ht="40.5" x14ac:dyDescent="0.25">
      <c r="A142" s="133"/>
      <c r="B142" s="122" t="s">
        <v>31</v>
      </c>
      <c r="C142" s="123" t="s">
        <v>23</v>
      </c>
      <c r="D142" s="123" t="s">
        <v>24</v>
      </c>
      <c r="E142" s="124" t="s">
        <v>32</v>
      </c>
      <c r="F142" s="124" t="s">
        <v>33</v>
      </c>
      <c r="G142" s="124" t="s">
        <v>25</v>
      </c>
      <c r="H142" s="105" t="s">
        <v>26</v>
      </c>
      <c r="I142" s="105" t="s">
        <v>27</v>
      </c>
      <c r="J142" s="104" t="s">
        <v>28</v>
      </c>
    </row>
    <row r="143" spans="1:10" ht="114" x14ac:dyDescent="0.25">
      <c r="A143" s="125" t="s">
        <v>10</v>
      </c>
      <c r="B143" s="126" t="s">
        <v>118</v>
      </c>
      <c r="C143" s="126" t="s">
        <v>14</v>
      </c>
      <c r="D143" s="125">
        <v>10</v>
      </c>
      <c r="E143" s="120">
        <v>153.22999999999999</v>
      </c>
      <c r="F143" s="143">
        <f>E143*G143+E143</f>
        <v>165.48839999999998</v>
      </c>
      <c r="G143" s="144">
        <v>0.08</v>
      </c>
      <c r="H143" s="145">
        <f t="shared" ref="H143:H144" si="38">D143*E143</f>
        <v>1532.3</v>
      </c>
      <c r="I143" s="113">
        <f t="shared" ref="I143:I144" si="39">D143*F143</f>
        <v>1654.8839999999998</v>
      </c>
      <c r="J143" s="123"/>
    </row>
    <row r="144" spans="1:10" ht="85.5" x14ac:dyDescent="0.25">
      <c r="A144" s="146" t="s">
        <v>49</v>
      </c>
      <c r="B144" s="107" t="s">
        <v>119</v>
      </c>
      <c r="C144" s="147" t="s">
        <v>14</v>
      </c>
      <c r="D144" s="109">
        <v>10</v>
      </c>
      <c r="E144" s="148">
        <v>153.22999999999999</v>
      </c>
      <c r="F144" s="143">
        <f>E144*G144+E144</f>
        <v>165.48839999999998</v>
      </c>
      <c r="G144" s="149">
        <v>0.08</v>
      </c>
      <c r="H144" s="113">
        <f t="shared" si="38"/>
        <v>1532.3</v>
      </c>
      <c r="I144" s="113">
        <f t="shared" si="39"/>
        <v>1654.8839999999998</v>
      </c>
      <c r="J144" s="108"/>
    </row>
    <row r="145" spans="1:10" ht="16.5" x14ac:dyDescent="0.25">
      <c r="A145" s="150"/>
      <c r="B145" s="151"/>
      <c r="C145" s="151"/>
      <c r="D145" s="151"/>
      <c r="E145" s="152"/>
      <c r="F145" s="153" t="s">
        <v>12</v>
      </c>
      <c r="G145" s="154"/>
      <c r="H145" s="57">
        <f>SUM(H143:H144)</f>
        <v>3064.6</v>
      </c>
      <c r="I145" s="57">
        <f>SUM(I143:I144)</f>
        <v>3309.7679999999996</v>
      </c>
      <c r="J145" s="58"/>
    </row>
    <row r="146" spans="1:10" x14ac:dyDescent="0.25">
      <c r="A146" s="56"/>
      <c r="B146" s="56"/>
      <c r="C146" s="56"/>
      <c r="D146" s="56"/>
      <c r="E146" s="56"/>
      <c r="F146" s="56"/>
      <c r="G146" s="56"/>
      <c r="H146" s="56"/>
      <c r="I146" s="56"/>
      <c r="J146" s="56"/>
    </row>
    <row r="147" spans="1:10" x14ac:dyDescent="0.25">
      <c r="A147" s="56"/>
      <c r="B147" s="56"/>
      <c r="C147" s="56"/>
      <c r="D147" s="56"/>
      <c r="E147" s="56"/>
      <c r="F147" s="56"/>
      <c r="G147" s="56"/>
      <c r="H147" s="155"/>
      <c r="I147" s="155"/>
      <c r="J147" s="56"/>
    </row>
    <row r="148" spans="1:10" x14ac:dyDescent="0.25">
      <c r="A148" s="56"/>
      <c r="B148" s="56"/>
      <c r="C148" s="56"/>
      <c r="D148" s="56"/>
      <c r="E148" s="56"/>
      <c r="F148" s="56"/>
      <c r="G148" s="56"/>
      <c r="H148" s="156"/>
      <c r="I148" s="156"/>
      <c r="J148" s="56"/>
    </row>
    <row r="149" spans="1:10" x14ac:dyDescent="0.25">
      <c r="G149" s="77" t="s">
        <v>12</v>
      </c>
      <c r="H149" s="175">
        <f>SUM(H145+H138+H127+H116+H108+H98+H88+H70+H56+H41+H25)</f>
        <v>371523.32999999996</v>
      </c>
      <c r="I149" s="175">
        <f>SUM(I145+I138+I127+I116+I108+I98+I88+I70+I56+I41+I25)</f>
        <v>402284.09639999998</v>
      </c>
    </row>
  </sheetData>
  <mergeCells count="26">
    <mergeCell ref="A70:E70"/>
    <mergeCell ref="F70:G70"/>
    <mergeCell ref="A116:E116"/>
    <mergeCell ref="F116:G116"/>
    <mergeCell ref="E2:H2"/>
    <mergeCell ref="F56:G56"/>
    <mergeCell ref="H58:J59"/>
    <mergeCell ref="A6:B6"/>
    <mergeCell ref="F25:G25"/>
    <mergeCell ref="F41:G41"/>
    <mergeCell ref="G26:J26"/>
    <mergeCell ref="G27:J30"/>
    <mergeCell ref="A145:E145"/>
    <mergeCell ref="F145:G145"/>
    <mergeCell ref="H147:I147"/>
    <mergeCell ref="H148:I148"/>
    <mergeCell ref="A88:E88"/>
    <mergeCell ref="F88:G88"/>
    <mergeCell ref="A98:E98"/>
    <mergeCell ref="F98:G98"/>
    <mergeCell ref="A108:E108"/>
    <mergeCell ref="F108:G108"/>
    <mergeCell ref="A138:E138"/>
    <mergeCell ref="F138:G138"/>
    <mergeCell ref="A127:E127"/>
    <mergeCell ref="F127:G127"/>
  </mergeCells>
  <phoneticPr fontId="7" type="noConversion"/>
  <pageMargins left="0.7" right="0.7"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Iwona Mackiewicz</dc:creator>
  <cp:lastModifiedBy>Agnieszka Pancechowska</cp:lastModifiedBy>
  <cp:lastPrinted>2022-08-10T11:11:05Z</cp:lastPrinted>
  <dcterms:created xsi:type="dcterms:W3CDTF">2021-07-22T05:54:06Z</dcterms:created>
  <dcterms:modified xsi:type="dcterms:W3CDTF">2022-08-11T09:47:49Z</dcterms:modified>
</cp:coreProperties>
</file>