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Zapytanie ofertowe 2024\8_REG_2024 Tusze i tonery\2. Dokumenty\"/>
    </mc:Choice>
  </mc:AlternateContent>
  <xr:revisionPtr revIDLastSave="0" documentId="13_ncr:1_{9501E20E-2458-4F02-BA3C-DCEF7D44A32F}" xr6:coauthVersionLast="36" xr6:coauthVersionMax="36" xr10:uidLastSave="{00000000-0000-0000-0000-000000000000}"/>
  <bookViews>
    <workbookView xWindow="0" yWindow="0" windowWidth="28800" windowHeight="11925" tabRatio="729" xr2:uid="{00000000-000D-0000-FFFF-FFFF00000000}"/>
  </bookViews>
  <sheets>
    <sheet name="Arkusz2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4" l="1"/>
  <c r="I77" i="4"/>
  <c r="I89" i="4"/>
  <c r="I185" i="4"/>
  <c r="I197" i="4"/>
  <c r="I221" i="4"/>
  <c r="I329" i="4"/>
  <c r="J48" i="4"/>
  <c r="J72" i="4"/>
  <c r="J133" i="4"/>
  <c r="G15" i="4"/>
  <c r="J15" i="4" s="1"/>
  <c r="G16" i="4"/>
  <c r="J16" i="4" s="1"/>
  <c r="G17" i="4"/>
  <c r="J17" i="4" s="1"/>
  <c r="G24" i="4"/>
  <c r="I24" i="4" s="1"/>
  <c r="G25" i="4"/>
  <c r="J25" i="4" s="1"/>
  <c r="G34" i="4"/>
  <c r="J34" i="4" s="1"/>
  <c r="G39" i="4"/>
  <c r="J39" i="4" s="1"/>
  <c r="G44" i="4"/>
  <c r="J44" i="4" s="1"/>
  <c r="G45" i="4"/>
  <c r="J45" i="4" s="1"/>
  <c r="G46" i="4"/>
  <c r="J46" i="4" s="1"/>
  <c r="G47" i="4"/>
  <c r="J47" i="4" s="1"/>
  <c r="G48" i="4"/>
  <c r="I48" i="4" s="1"/>
  <c r="G49" i="4"/>
  <c r="I49" i="4" s="1"/>
  <c r="G50" i="4"/>
  <c r="I50" i="4" s="1"/>
  <c r="G51" i="4"/>
  <c r="J51" i="4" s="1"/>
  <c r="G52" i="4"/>
  <c r="J52" i="4" s="1"/>
  <c r="G53" i="4"/>
  <c r="J53" i="4" s="1"/>
  <c r="G54" i="4"/>
  <c r="J54" i="4" s="1"/>
  <c r="G55" i="4"/>
  <c r="J55" i="4" s="1"/>
  <c r="G56" i="4"/>
  <c r="J56" i="4" s="1"/>
  <c r="G57" i="4"/>
  <c r="J57" i="4" s="1"/>
  <c r="G68" i="4"/>
  <c r="J68" i="4" s="1"/>
  <c r="G69" i="4"/>
  <c r="J69" i="4" s="1"/>
  <c r="G70" i="4"/>
  <c r="J70" i="4" s="1"/>
  <c r="G71" i="4"/>
  <c r="J71" i="4" s="1"/>
  <c r="G72" i="4"/>
  <c r="I72" i="4" s="1"/>
  <c r="G73" i="4"/>
  <c r="I73" i="4" s="1"/>
  <c r="G78" i="4"/>
  <c r="J78" i="4" s="1"/>
  <c r="G79" i="4"/>
  <c r="J79" i="4" s="1"/>
  <c r="G81" i="4"/>
  <c r="J81" i="4" s="1"/>
  <c r="G83" i="4"/>
  <c r="J83" i="4" s="1"/>
  <c r="G84" i="4"/>
  <c r="J84" i="4" s="1"/>
  <c r="G104" i="4"/>
  <c r="J104" i="4" s="1"/>
  <c r="G108" i="4"/>
  <c r="J108" i="4" s="1"/>
  <c r="G109" i="4"/>
  <c r="J109" i="4" s="1"/>
  <c r="G114" i="4"/>
  <c r="J114" i="4" s="1"/>
  <c r="G115" i="4"/>
  <c r="J115" i="4" s="1"/>
  <c r="G116" i="4"/>
  <c r="J116" i="4" s="1"/>
  <c r="G117" i="4"/>
  <c r="J117" i="4" s="1"/>
  <c r="G118" i="4"/>
  <c r="J118" i="4" s="1"/>
  <c r="G129" i="4"/>
  <c r="J129" i="4" s="1"/>
  <c r="G130" i="4"/>
  <c r="J130" i="4" s="1"/>
  <c r="G131" i="4"/>
  <c r="J131" i="4" s="1"/>
  <c r="G132" i="4"/>
  <c r="I132" i="4" s="1"/>
  <c r="G133" i="4"/>
  <c r="I133" i="4" s="1"/>
  <c r="G134" i="4"/>
  <c r="I134" i="4" s="1"/>
  <c r="G135" i="4"/>
  <c r="J135" i="4" s="1"/>
  <c r="G136" i="4"/>
  <c r="J136" i="4" s="1"/>
  <c r="G137" i="4"/>
  <c r="J137" i="4" s="1"/>
  <c r="G138" i="4"/>
  <c r="J138" i="4" s="1"/>
  <c r="G139" i="4"/>
  <c r="J139" i="4" s="1"/>
  <c r="G140" i="4"/>
  <c r="J140" i="4" s="1"/>
  <c r="G141" i="4"/>
  <c r="J141" i="4" s="1"/>
  <c r="G142" i="4"/>
  <c r="J142" i="4" s="1"/>
  <c r="G143" i="4"/>
  <c r="J143" i="4" s="1"/>
  <c r="G144" i="4"/>
  <c r="J144" i="4" s="1"/>
  <c r="G145" i="4"/>
  <c r="J145" i="4" s="1"/>
  <c r="G146" i="4"/>
  <c r="J146" i="4" s="1"/>
  <c r="G147" i="4"/>
  <c r="J147" i="4" s="1"/>
  <c r="G148" i="4"/>
  <c r="J148" i="4" s="1"/>
  <c r="G149" i="4"/>
  <c r="J149" i="4" s="1"/>
  <c r="G150" i="4"/>
  <c r="J150" i="4" s="1"/>
  <c r="G151" i="4"/>
  <c r="J151" i="4" s="1"/>
  <c r="G152" i="4"/>
  <c r="J152" i="4" s="1"/>
  <c r="G153" i="4"/>
  <c r="J153" i="4" s="1"/>
  <c r="G154" i="4"/>
  <c r="J154" i="4" s="1"/>
  <c r="G155" i="4"/>
  <c r="J155" i="4" s="1"/>
  <c r="G162" i="4"/>
  <c r="J162" i="4" s="1"/>
  <c r="G163" i="4"/>
  <c r="J163" i="4" s="1"/>
  <c r="G164" i="4"/>
  <c r="J164" i="4" s="1"/>
  <c r="G165" i="4"/>
  <c r="J165" i="4" s="1"/>
  <c r="G166" i="4"/>
  <c r="J166" i="4" s="1"/>
  <c r="G167" i="4"/>
  <c r="J167" i="4" s="1"/>
  <c r="G168" i="4"/>
  <c r="J168" i="4" s="1"/>
  <c r="G169" i="4"/>
  <c r="J169" i="4" s="1"/>
  <c r="G170" i="4"/>
  <c r="J170" i="4" s="1"/>
  <c r="G171" i="4"/>
  <c r="J171" i="4" s="1"/>
  <c r="G172" i="4"/>
  <c r="J172" i="4" s="1"/>
  <c r="G173" i="4"/>
  <c r="J173" i="4" s="1"/>
  <c r="G175" i="4"/>
  <c r="J175" i="4" s="1"/>
  <c r="G176" i="4"/>
  <c r="J176" i="4" s="1"/>
  <c r="G177" i="4"/>
  <c r="J177" i="4" s="1"/>
  <c r="G178" i="4"/>
  <c r="J178" i="4" s="1"/>
  <c r="G179" i="4"/>
  <c r="J179" i="4" s="1"/>
  <c r="G180" i="4"/>
  <c r="I180" i="4" s="1"/>
  <c r="G189" i="4"/>
  <c r="J189" i="4" s="1"/>
  <c r="G190" i="4"/>
  <c r="J190" i="4" s="1"/>
  <c r="G192" i="4"/>
  <c r="I192" i="4" s="1"/>
  <c r="G197" i="4"/>
  <c r="J197" i="4" s="1"/>
  <c r="G198" i="4"/>
  <c r="J198" i="4" s="1"/>
  <c r="G199" i="4"/>
  <c r="J199" i="4" s="1"/>
  <c r="G200" i="4"/>
  <c r="J200" i="4" s="1"/>
  <c r="G219" i="4"/>
  <c r="J219" i="4" s="1"/>
  <c r="G220" i="4"/>
  <c r="J220" i="4" s="1"/>
  <c r="G224" i="4"/>
  <c r="J224" i="4" s="1"/>
  <c r="G227" i="4"/>
  <c r="J227" i="4" s="1"/>
  <c r="G228" i="4"/>
  <c r="J228" i="4" s="1"/>
  <c r="G229" i="4"/>
  <c r="J229" i="4" s="1"/>
  <c r="G242" i="4"/>
  <c r="J242" i="4" s="1"/>
  <c r="G251" i="4"/>
  <c r="J251" i="4" s="1"/>
  <c r="G252" i="4"/>
  <c r="I252" i="4" s="1"/>
  <c r="G253" i="4"/>
  <c r="I253" i="4" s="1"/>
  <c r="G254" i="4"/>
  <c r="I254" i="4" s="1"/>
  <c r="G255" i="4"/>
  <c r="J255" i="4" s="1"/>
  <c r="G284" i="4"/>
  <c r="J284" i="4" s="1"/>
  <c r="G285" i="4"/>
  <c r="J285" i="4" s="1"/>
  <c r="G296" i="4"/>
  <c r="J296" i="4" s="1"/>
  <c r="G297" i="4"/>
  <c r="J297" i="4" s="1"/>
  <c r="G299" i="4"/>
  <c r="J299" i="4" s="1"/>
  <c r="G300" i="4"/>
  <c r="J300" i="4" s="1"/>
  <c r="G301" i="4"/>
  <c r="J301" i="4" s="1"/>
  <c r="G302" i="4"/>
  <c r="J302" i="4" s="1"/>
  <c r="G303" i="4"/>
  <c r="J303" i="4" s="1"/>
  <c r="G313" i="4"/>
  <c r="I313" i="4" s="1"/>
  <c r="G314" i="4"/>
  <c r="I314" i="4" s="1"/>
  <c r="G315" i="4"/>
  <c r="J315" i="4" s="1"/>
  <c r="G316" i="4"/>
  <c r="J316" i="4" s="1"/>
  <c r="G317" i="4"/>
  <c r="J317" i="4" s="1"/>
  <c r="G318" i="4"/>
  <c r="J318" i="4" s="1"/>
  <c r="G319" i="4"/>
  <c r="J319" i="4" s="1"/>
  <c r="G320" i="4"/>
  <c r="J320" i="4" s="1"/>
  <c r="G327" i="4"/>
  <c r="J327" i="4" s="1"/>
  <c r="G328" i="4"/>
  <c r="J328" i="4" s="1"/>
  <c r="G329" i="4"/>
  <c r="J329" i="4" s="1"/>
  <c r="G330" i="4"/>
  <c r="J330" i="4" s="1"/>
  <c r="G331" i="4"/>
  <c r="J331" i="4" s="1"/>
  <c r="G332" i="4"/>
  <c r="J332" i="4" s="1"/>
  <c r="G333" i="4"/>
  <c r="J333" i="4" s="1"/>
  <c r="G334" i="4"/>
  <c r="J334" i="4" s="1"/>
  <c r="G10" i="4"/>
  <c r="J10" i="4" s="1"/>
  <c r="E11" i="4"/>
  <c r="G11" i="4" s="1"/>
  <c r="J11" i="4" s="1"/>
  <c r="E12" i="4"/>
  <c r="G12" i="4" s="1"/>
  <c r="J12" i="4" s="1"/>
  <c r="E13" i="4"/>
  <c r="G13" i="4" s="1"/>
  <c r="J13" i="4" s="1"/>
  <c r="E14" i="4"/>
  <c r="G14" i="4" s="1"/>
  <c r="J14" i="4" s="1"/>
  <c r="E18" i="4"/>
  <c r="G18" i="4" s="1"/>
  <c r="J18" i="4" s="1"/>
  <c r="E19" i="4"/>
  <c r="E20" i="4"/>
  <c r="G20" i="4" s="1"/>
  <c r="J20" i="4" s="1"/>
  <c r="E21" i="4"/>
  <c r="G21" i="4" s="1"/>
  <c r="J21" i="4" s="1"/>
  <c r="E22" i="4"/>
  <c r="G22" i="4" s="1"/>
  <c r="J22" i="4" s="1"/>
  <c r="E23" i="4"/>
  <c r="G23" i="4" s="1"/>
  <c r="J23" i="4" s="1"/>
  <c r="E26" i="4"/>
  <c r="G26" i="4" s="1"/>
  <c r="J26" i="4" s="1"/>
  <c r="E27" i="4"/>
  <c r="G27" i="4" s="1"/>
  <c r="J27" i="4" s="1"/>
  <c r="E28" i="4"/>
  <c r="G28" i="4" s="1"/>
  <c r="E29" i="4"/>
  <c r="G29" i="4" s="1"/>
  <c r="J29" i="4" s="1"/>
  <c r="E30" i="4"/>
  <c r="G30" i="4" s="1"/>
  <c r="J30" i="4" s="1"/>
  <c r="E31" i="4"/>
  <c r="G31" i="4" s="1"/>
  <c r="J31" i="4" s="1"/>
  <c r="E32" i="4"/>
  <c r="G32" i="4" s="1"/>
  <c r="J32" i="4" s="1"/>
  <c r="E33" i="4"/>
  <c r="G33" i="4" s="1"/>
  <c r="J33" i="4" s="1"/>
  <c r="E35" i="4"/>
  <c r="G35" i="4" s="1"/>
  <c r="J35" i="4" s="1"/>
  <c r="E36" i="4"/>
  <c r="G36" i="4" s="1"/>
  <c r="J36" i="4" s="1"/>
  <c r="E37" i="4"/>
  <c r="G37" i="4" s="1"/>
  <c r="J37" i="4" s="1"/>
  <c r="E38" i="4"/>
  <c r="G38" i="4" s="1"/>
  <c r="I38" i="4" s="1"/>
  <c r="E40" i="4"/>
  <c r="G40" i="4" s="1"/>
  <c r="J40" i="4" s="1"/>
  <c r="E41" i="4"/>
  <c r="G41" i="4" s="1"/>
  <c r="J41" i="4" s="1"/>
  <c r="E42" i="4"/>
  <c r="G42" i="4" s="1"/>
  <c r="J42" i="4" s="1"/>
  <c r="E43" i="4"/>
  <c r="G43" i="4" s="1"/>
  <c r="J43" i="4" s="1"/>
  <c r="E58" i="4"/>
  <c r="G58" i="4" s="1"/>
  <c r="J58" i="4" s="1"/>
  <c r="E59" i="4"/>
  <c r="G59" i="4" s="1"/>
  <c r="J59" i="4" s="1"/>
  <c r="E60" i="4"/>
  <c r="G60" i="4" s="1"/>
  <c r="J60" i="4" s="1"/>
  <c r="E61" i="4"/>
  <c r="G61" i="4" s="1"/>
  <c r="J61" i="4" s="1"/>
  <c r="E62" i="4"/>
  <c r="G62" i="4" s="1"/>
  <c r="E63" i="4"/>
  <c r="G63" i="4" s="1"/>
  <c r="E64" i="4"/>
  <c r="G64" i="4" s="1"/>
  <c r="E65" i="4"/>
  <c r="G65" i="4" s="1"/>
  <c r="J65" i="4" s="1"/>
  <c r="E66" i="4"/>
  <c r="G66" i="4" s="1"/>
  <c r="J66" i="4" s="1"/>
  <c r="E67" i="4"/>
  <c r="G67" i="4" s="1"/>
  <c r="J67" i="4" s="1"/>
  <c r="E74" i="4"/>
  <c r="G74" i="4" s="1"/>
  <c r="J74" i="4" s="1"/>
  <c r="E75" i="4"/>
  <c r="G75" i="4" s="1"/>
  <c r="J75" i="4" s="1"/>
  <c r="E76" i="4"/>
  <c r="G76" i="4" s="1"/>
  <c r="E77" i="4"/>
  <c r="G77" i="4" s="1"/>
  <c r="J77" i="4" s="1"/>
  <c r="E80" i="4"/>
  <c r="G80" i="4" s="1"/>
  <c r="J80" i="4" s="1"/>
  <c r="E82" i="4"/>
  <c r="G82" i="4" s="1"/>
  <c r="J82" i="4" s="1"/>
  <c r="E85" i="4"/>
  <c r="G85" i="4" s="1"/>
  <c r="J85" i="4" s="1"/>
  <c r="E86" i="4"/>
  <c r="G86" i="4" s="1"/>
  <c r="E87" i="4"/>
  <c r="G87" i="4" s="1"/>
  <c r="E88" i="4"/>
  <c r="G88" i="4" s="1"/>
  <c r="E89" i="4"/>
  <c r="G89" i="4" s="1"/>
  <c r="J89" i="4" s="1"/>
  <c r="E90" i="4"/>
  <c r="G90" i="4" s="1"/>
  <c r="J90" i="4" s="1"/>
  <c r="E91" i="4"/>
  <c r="G91" i="4" s="1"/>
  <c r="J91" i="4" s="1"/>
  <c r="E92" i="4"/>
  <c r="G92" i="4" s="1"/>
  <c r="J92" i="4" s="1"/>
  <c r="E93" i="4"/>
  <c r="G93" i="4" s="1"/>
  <c r="J93" i="4" s="1"/>
  <c r="E94" i="4"/>
  <c r="G94" i="4" s="1"/>
  <c r="J94" i="4" s="1"/>
  <c r="E95" i="4"/>
  <c r="G95" i="4" s="1"/>
  <c r="J95" i="4" s="1"/>
  <c r="E96" i="4"/>
  <c r="G96" i="4" s="1"/>
  <c r="E97" i="4"/>
  <c r="G97" i="4" s="1"/>
  <c r="J97" i="4" s="1"/>
  <c r="E98" i="4"/>
  <c r="G98" i="4" s="1"/>
  <c r="J98" i="4" s="1"/>
  <c r="E99" i="4"/>
  <c r="G99" i="4" s="1"/>
  <c r="J99" i="4" s="1"/>
  <c r="E100" i="4"/>
  <c r="G100" i="4" s="1"/>
  <c r="E101" i="4"/>
  <c r="G101" i="4" s="1"/>
  <c r="J101" i="4" s="1"/>
  <c r="E102" i="4"/>
  <c r="G102" i="4" s="1"/>
  <c r="J102" i="4" s="1"/>
  <c r="E103" i="4"/>
  <c r="G103" i="4" s="1"/>
  <c r="J103" i="4" s="1"/>
  <c r="E105" i="4"/>
  <c r="G105" i="4" s="1"/>
  <c r="J105" i="4" s="1"/>
  <c r="E106" i="4"/>
  <c r="G106" i="4" s="1"/>
  <c r="J106" i="4" s="1"/>
  <c r="E107" i="4"/>
  <c r="G107" i="4" s="1"/>
  <c r="J107" i="4" s="1"/>
  <c r="E110" i="4"/>
  <c r="G110" i="4" s="1"/>
  <c r="E111" i="4"/>
  <c r="G111" i="4" s="1"/>
  <c r="E112" i="4"/>
  <c r="G112" i="4" s="1"/>
  <c r="E113" i="4"/>
  <c r="G113" i="4" s="1"/>
  <c r="J113" i="4" s="1"/>
  <c r="E119" i="4"/>
  <c r="G119" i="4" s="1"/>
  <c r="J119" i="4" s="1"/>
  <c r="E120" i="4"/>
  <c r="G120" i="4" s="1"/>
  <c r="E121" i="4"/>
  <c r="G121" i="4" s="1"/>
  <c r="J121" i="4" s="1"/>
  <c r="E122" i="4"/>
  <c r="G122" i="4" s="1"/>
  <c r="E123" i="4"/>
  <c r="G123" i="4" s="1"/>
  <c r="E124" i="4"/>
  <c r="G124" i="4" s="1"/>
  <c r="E125" i="4"/>
  <c r="G125" i="4" s="1"/>
  <c r="J125" i="4" s="1"/>
  <c r="E126" i="4"/>
  <c r="G126" i="4" s="1"/>
  <c r="J126" i="4" s="1"/>
  <c r="E127" i="4"/>
  <c r="G127" i="4" s="1"/>
  <c r="J127" i="4" s="1"/>
  <c r="E128" i="4"/>
  <c r="G128" i="4" s="1"/>
  <c r="J128" i="4" s="1"/>
  <c r="E156" i="4"/>
  <c r="G156" i="4" s="1"/>
  <c r="E157" i="4"/>
  <c r="G157" i="4" s="1"/>
  <c r="J157" i="4" s="1"/>
  <c r="E158" i="4"/>
  <c r="G158" i="4" s="1"/>
  <c r="E159" i="4"/>
  <c r="G159" i="4" s="1"/>
  <c r="E160" i="4"/>
  <c r="G160" i="4" s="1"/>
  <c r="J160" i="4" s="1"/>
  <c r="E161" i="4"/>
  <c r="G161" i="4" s="1"/>
  <c r="J161" i="4" s="1"/>
  <c r="E174" i="4"/>
  <c r="G174" i="4" s="1"/>
  <c r="J174" i="4" s="1"/>
  <c r="E181" i="4"/>
  <c r="G181" i="4" s="1"/>
  <c r="J181" i="4" s="1"/>
  <c r="E182" i="4"/>
  <c r="G182" i="4" s="1"/>
  <c r="J182" i="4" s="1"/>
  <c r="E183" i="4"/>
  <c r="G183" i="4" s="1"/>
  <c r="J183" i="4" s="1"/>
  <c r="E184" i="4"/>
  <c r="G184" i="4" s="1"/>
  <c r="E185" i="4"/>
  <c r="G185" i="4" s="1"/>
  <c r="J185" i="4" s="1"/>
  <c r="E186" i="4"/>
  <c r="G186" i="4" s="1"/>
  <c r="J186" i="4" s="1"/>
  <c r="E187" i="4"/>
  <c r="G187" i="4" s="1"/>
  <c r="J187" i="4" s="1"/>
  <c r="E188" i="4"/>
  <c r="G188" i="4" s="1"/>
  <c r="J188" i="4" s="1"/>
  <c r="E191" i="4"/>
  <c r="G191" i="4" s="1"/>
  <c r="J191" i="4" s="1"/>
  <c r="E193" i="4"/>
  <c r="G193" i="4" s="1"/>
  <c r="J193" i="4" s="1"/>
  <c r="E194" i="4"/>
  <c r="G194" i="4" s="1"/>
  <c r="E195" i="4"/>
  <c r="G195" i="4" s="1"/>
  <c r="J195" i="4" s="1"/>
  <c r="E196" i="4"/>
  <c r="G196" i="4" s="1"/>
  <c r="J196" i="4" s="1"/>
  <c r="E201" i="4"/>
  <c r="G201" i="4" s="1"/>
  <c r="J201" i="4" s="1"/>
  <c r="E202" i="4"/>
  <c r="G202" i="4" s="1"/>
  <c r="J202" i="4" s="1"/>
  <c r="E203" i="4"/>
  <c r="G203" i="4" s="1"/>
  <c r="J203" i="4" s="1"/>
  <c r="E204" i="4"/>
  <c r="G204" i="4" s="1"/>
  <c r="E205" i="4"/>
  <c r="G205" i="4" s="1"/>
  <c r="J205" i="4" s="1"/>
  <c r="E206" i="4"/>
  <c r="G206" i="4" s="1"/>
  <c r="E207" i="4"/>
  <c r="G207" i="4" s="1"/>
  <c r="E208" i="4"/>
  <c r="G208" i="4" s="1"/>
  <c r="E209" i="4"/>
  <c r="G209" i="4" s="1"/>
  <c r="J209" i="4" s="1"/>
  <c r="E210" i="4"/>
  <c r="G210" i="4" s="1"/>
  <c r="J210" i="4" s="1"/>
  <c r="E211" i="4"/>
  <c r="G211" i="4" s="1"/>
  <c r="J211" i="4" s="1"/>
  <c r="E212" i="4"/>
  <c r="G212" i="4" s="1"/>
  <c r="J212" i="4" s="1"/>
  <c r="E213" i="4"/>
  <c r="G213" i="4" s="1"/>
  <c r="J213" i="4" s="1"/>
  <c r="E214" i="4"/>
  <c r="G214" i="4" s="1"/>
  <c r="J214" i="4" s="1"/>
  <c r="E215" i="4"/>
  <c r="G215" i="4" s="1"/>
  <c r="J215" i="4" s="1"/>
  <c r="E216" i="4"/>
  <c r="G216" i="4" s="1"/>
  <c r="E217" i="4"/>
  <c r="G217" i="4" s="1"/>
  <c r="J217" i="4" s="1"/>
  <c r="E218" i="4"/>
  <c r="G218" i="4" s="1"/>
  <c r="E219" i="4"/>
  <c r="E220" i="4"/>
  <c r="E221" i="4"/>
  <c r="G221" i="4" s="1"/>
  <c r="J221" i="4" s="1"/>
  <c r="E222" i="4"/>
  <c r="G222" i="4" s="1"/>
  <c r="J222" i="4" s="1"/>
  <c r="E223" i="4"/>
  <c r="G223" i="4" s="1"/>
  <c r="J223" i="4" s="1"/>
  <c r="E225" i="4"/>
  <c r="G225" i="4" s="1"/>
  <c r="J225" i="4" s="1"/>
  <c r="E226" i="4"/>
  <c r="G226" i="4" s="1"/>
  <c r="J226" i="4" s="1"/>
  <c r="E230" i="4"/>
  <c r="G230" i="4" s="1"/>
  <c r="J230" i="4" s="1"/>
  <c r="E231" i="4"/>
  <c r="G231" i="4" s="1"/>
  <c r="E232" i="4"/>
  <c r="G232" i="4" s="1"/>
  <c r="E233" i="4"/>
  <c r="G233" i="4" s="1"/>
  <c r="J233" i="4" s="1"/>
  <c r="E234" i="4"/>
  <c r="G234" i="4" s="1"/>
  <c r="J234" i="4" s="1"/>
  <c r="E235" i="4"/>
  <c r="G235" i="4" s="1"/>
  <c r="J235" i="4" s="1"/>
  <c r="E236" i="4"/>
  <c r="G236" i="4" s="1"/>
  <c r="J236" i="4" s="1"/>
  <c r="E237" i="4"/>
  <c r="G237" i="4" s="1"/>
  <c r="J237" i="4" s="1"/>
  <c r="E238" i="4"/>
  <c r="G238" i="4" s="1"/>
  <c r="J238" i="4" s="1"/>
  <c r="E239" i="4"/>
  <c r="G239" i="4" s="1"/>
  <c r="J239" i="4" s="1"/>
  <c r="E240" i="4"/>
  <c r="G240" i="4" s="1"/>
  <c r="J240" i="4" s="1"/>
  <c r="E241" i="4"/>
  <c r="G241" i="4" s="1"/>
  <c r="J241" i="4" s="1"/>
  <c r="E243" i="4"/>
  <c r="G243" i="4" s="1"/>
  <c r="J243" i="4" s="1"/>
  <c r="E244" i="4"/>
  <c r="G244" i="4" s="1"/>
  <c r="E245" i="4"/>
  <c r="G245" i="4" s="1"/>
  <c r="J245" i="4" s="1"/>
  <c r="E246" i="4"/>
  <c r="G246" i="4" s="1"/>
  <c r="J246" i="4" s="1"/>
  <c r="E247" i="4"/>
  <c r="G247" i="4" s="1"/>
  <c r="J247" i="4" s="1"/>
  <c r="E248" i="4"/>
  <c r="G248" i="4" s="1"/>
  <c r="J248" i="4" s="1"/>
  <c r="E249" i="4"/>
  <c r="G249" i="4" s="1"/>
  <c r="J249" i="4" s="1"/>
  <c r="E250" i="4"/>
  <c r="G250" i="4" s="1"/>
  <c r="J250" i="4" s="1"/>
  <c r="E256" i="4"/>
  <c r="G256" i="4" s="1"/>
  <c r="E257" i="4"/>
  <c r="G257" i="4" s="1"/>
  <c r="J257" i="4" s="1"/>
  <c r="E258" i="4"/>
  <c r="G258" i="4" s="1"/>
  <c r="J258" i="4" s="1"/>
  <c r="E259" i="4"/>
  <c r="G259" i="4" s="1"/>
  <c r="J259" i="4" s="1"/>
  <c r="E260" i="4"/>
  <c r="G260" i="4" s="1"/>
  <c r="J260" i="4" s="1"/>
  <c r="E261" i="4"/>
  <c r="G261" i="4" s="1"/>
  <c r="J261" i="4" s="1"/>
  <c r="E262" i="4"/>
  <c r="G262" i="4" s="1"/>
  <c r="J262" i="4" s="1"/>
  <c r="E263" i="4"/>
  <c r="G263" i="4" s="1"/>
  <c r="J263" i="4" s="1"/>
  <c r="E264" i="4"/>
  <c r="G264" i="4" s="1"/>
  <c r="E265" i="4"/>
  <c r="G265" i="4" s="1"/>
  <c r="J265" i="4" s="1"/>
  <c r="E266" i="4"/>
  <c r="G266" i="4" s="1"/>
  <c r="E267" i="4"/>
  <c r="G267" i="4" s="1"/>
  <c r="E268" i="4"/>
  <c r="G268" i="4" s="1"/>
  <c r="E269" i="4"/>
  <c r="G269" i="4" s="1"/>
  <c r="J269" i="4" s="1"/>
  <c r="E270" i="4"/>
  <c r="G270" i="4" s="1"/>
  <c r="J270" i="4" s="1"/>
  <c r="E271" i="4"/>
  <c r="G271" i="4" s="1"/>
  <c r="J271" i="4" s="1"/>
  <c r="E272" i="4"/>
  <c r="G272" i="4" s="1"/>
  <c r="J272" i="4" s="1"/>
  <c r="E273" i="4"/>
  <c r="G273" i="4" s="1"/>
  <c r="J273" i="4" s="1"/>
  <c r="E274" i="4"/>
  <c r="G274" i="4" s="1"/>
  <c r="J274" i="4" s="1"/>
  <c r="E275" i="4"/>
  <c r="G275" i="4" s="1"/>
  <c r="J275" i="4" s="1"/>
  <c r="E276" i="4"/>
  <c r="G276" i="4" s="1"/>
  <c r="E277" i="4"/>
  <c r="G277" i="4" s="1"/>
  <c r="J277" i="4" s="1"/>
  <c r="E278" i="4"/>
  <c r="G278" i="4" s="1"/>
  <c r="E279" i="4"/>
  <c r="G279" i="4" s="1"/>
  <c r="E280" i="4"/>
  <c r="G280" i="4" s="1"/>
  <c r="E281" i="4"/>
  <c r="G281" i="4" s="1"/>
  <c r="J281" i="4" s="1"/>
  <c r="E282" i="4"/>
  <c r="G282" i="4" s="1"/>
  <c r="J282" i="4" s="1"/>
  <c r="E283" i="4"/>
  <c r="G283" i="4" s="1"/>
  <c r="J283" i="4" s="1"/>
  <c r="E286" i="4"/>
  <c r="G286" i="4" s="1"/>
  <c r="J286" i="4" s="1"/>
  <c r="E287" i="4"/>
  <c r="G287" i="4" s="1"/>
  <c r="J287" i="4" s="1"/>
  <c r="E288" i="4"/>
  <c r="G288" i="4" s="1"/>
  <c r="E289" i="4"/>
  <c r="G289" i="4" s="1"/>
  <c r="J289" i="4" s="1"/>
  <c r="E290" i="4"/>
  <c r="G290" i="4" s="1"/>
  <c r="E291" i="4"/>
  <c r="G291" i="4" s="1"/>
  <c r="E292" i="4"/>
  <c r="G292" i="4" s="1"/>
  <c r="E293" i="4"/>
  <c r="G293" i="4" s="1"/>
  <c r="J293" i="4" s="1"/>
  <c r="E294" i="4"/>
  <c r="G294" i="4" s="1"/>
  <c r="J294" i="4" s="1"/>
  <c r="E295" i="4"/>
  <c r="G295" i="4" s="1"/>
  <c r="J295" i="4" s="1"/>
  <c r="E298" i="4"/>
  <c r="G298" i="4" s="1"/>
  <c r="J298" i="4" s="1"/>
  <c r="E304" i="4"/>
  <c r="G304" i="4" s="1"/>
  <c r="J304" i="4" s="1"/>
  <c r="E305" i="4"/>
  <c r="G305" i="4" s="1"/>
  <c r="J305" i="4" s="1"/>
  <c r="E306" i="4"/>
  <c r="G306" i="4" s="1"/>
  <c r="J306" i="4" s="1"/>
  <c r="E307" i="4"/>
  <c r="G307" i="4" s="1"/>
  <c r="J307" i="4" s="1"/>
  <c r="E308" i="4"/>
  <c r="G308" i="4" s="1"/>
  <c r="J308" i="4" s="1"/>
  <c r="E309" i="4"/>
  <c r="G309" i="4" s="1"/>
  <c r="J309" i="4" s="1"/>
  <c r="E310" i="4"/>
  <c r="G310" i="4" s="1"/>
  <c r="J310" i="4" s="1"/>
  <c r="E311" i="4"/>
  <c r="G311" i="4" s="1"/>
  <c r="J311" i="4" s="1"/>
  <c r="E312" i="4"/>
  <c r="G312" i="4" s="1"/>
  <c r="E321" i="4"/>
  <c r="G321" i="4" s="1"/>
  <c r="J321" i="4" s="1"/>
  <c r="E322" i="4"/>
  <c r="G322" i="4" s="1"/>
  <c r="J322" i="4" s="1"/>
  <c r="E323" i="4"/>
  <c r="G323" i="4" s="1"/>
  <c r="J323" i="4" s="1"/>
  <c r="E324" i="4"/>
  <c r="G324" i="4" s="1"/>
  <c r="J324" i="4" s="1"/>
  <c r="E325" i="4"/>
  <c r="G325" i="4" s="1"/>
  <c r="J325" i="4" s="1"/>
  <c r="E326" i="4"/>
  <c r="G326" i="4" s="1"/>
  <c r="E335" i="4"/>
  <c r="G335" i="4" s="1"/>
  <c r="J335" i="4" s="1"/>
  <c r="E337" i="4"/>
  <c r="G337" i="4" s="1"/>
  <c r="J337" i="4" s="1"/>
  <c r="E338" i="4"/>
  <c r="G338" i="4" s="1"/>
  <c r="J338" i="4" s="1"/>
  <c r="E339" i="4"/>
  <c r="G339" i="4" s="1"/>
  <c r="J339" i="4" s="1"/>
  <c r="E340" i="4"/>
  <c r="G340" i="4" s="1"/>
  <c r="J340" i="4" s="1"/>
  <c r="E341" i="4"/>
  <c r="G341" i="4" s="1"/>
  <c r="J341" i="4" s="1"/>
  <c r="E342" i="4"/>
  <c r="G342" i="4" s="1"/>
  <c r="J342" i="4" s="1"/>
  <c r="E343" i="4"/>
  <c r="G343" i="4" s="1"/>
  <c r="J343" i="4" s="1"/>
  <c r="E344" i="4"/>
  <c r="G344" i="4" s="1"/>
  <c r="J344" i="4" s="1"/>
  <c r="I281" i="4" l="1"/>
  <c r="I149" i="4"/>
  <c r="I269" i="4"/>
  <c r="I137" i="4"/>
  <c r="J134" i="4"/>
  <c r="I257" i="4"/>
  <c r="I125" i="4"/>
  <c r="I245" i="4"/>
  <c r="I113" i="4"/>
  <c r="J73" i="4"/>
  <c r="I233" i="4"/>
  <c r="I101" i="4"/>
  <c r="I209" i="4"/>
  <c r="I53" i="4"/>
  <c r="I316" i="4"/>
  <c r="I173" i="4"/>
  <c r="I52" i="4"/>
  <c r="I317" i="4"/>
  <c r="I305" i="4"/>
  <c r="I172" i="4"/>
  <c r="I14" i="4"/>
  <c r="I293" i="4"/>
  <c r="I161" i="4"/>
  <c r="I13" i="4"/>
  <c r="J232" i="4"/>
  <c r="I232" i="4"/>
  <c r="J231" i="4"/>
  <c r="I231" i="4"/>
  <c r="J110" i="4"/>
  <c r="I110" i="4"/>
  <c r="J244" i="4"/>
  <c r="I244" i="4"/>
  <c r="J184" i="4"/>
  <c r="I184" i="4"/>
  <c r="J76" i="4"/>
  <c r="I76" i="4"/>
  <c r="J124" i="4"/>
  <c r="I124" i="4"/>
  <c r="J288" i="4"/>
  <c r="I288" i="4"/>
  <c r="J123" i="4"/>
  <c r="I123" i="4"/>
  <c r="J28" i="4"/>
  <c r="I28" i="4"/>
  <c r="J280" i="4"/>
  <c r="I280" i="4"/>
  <c r="J268" i="4"/>
  <c r="I268" i="4"/>
  <c r="J256" i="4"/>
  <c r="I256" i="4"/>
  <c r="J194" i="4"/>
  <c r="I194" i="4"/>
  <c r="I122" i="4"/>
  <c r="J122" i="4"/>
  <c r="J216" i="4"/>
  <c r="I216" i="4"/>
  <c r="I312" i="4"/>
  <c r="J312" i="4"/>
  <c r="J279" i="4"/>
  <c r="I279" i="4"/>
  <c r="J267" i="4"/>
  <c r="I267" i="4"/>
  <c r="J278" i="4"/>
  <c r="I278" i="4"/>
  <c r="J266" i="4"/>
  <c r="I266" i="4"/>
  <c r="J208" i="4"/>
  <c r="I208" i="4"/>
  <c r="J159" i="4"/>
  <c r="I159" i="4"/>
  <c r="I120" i="4"/>
  <c r="J120" i="4"/>
  <c r="J100" i="4"/>
  <c r="I100" i="4"/>
  <c r="J88" i="4"/>
  <c r="I88" i="4"/>
  <c r="J111" i="4"/>
  <c r="I111" i="4"/>
  <c r="J292" i="4"/>
  <c r="I292" i="4"/>
  <c r="J291" i="4"/>
  <c r="I291" i="4"/>
  <c r="J207" i="4"/>
  <c r="I207" i="4"/>
  <c r="J158" i="4"/>
  <c r="I158" i="4"/>
  <c r="J87" i="4"/>
  <c r="I87" i="4"/>
  <c r="J64" i="4"/>
  <c r="I64" i="4"/>
  <c r="J96" i="4"/>
  <c r="I96" i="4"/>
  <c r="J276" i="4"/>
  <c r="I276" i="4"/>
  <c r="I264" i="4"/>
  <c r="J264" i="4"/>
  <c r="J206" i="4"/>
  <c r="I206" i="4"/>
  <c r="J86" i="4"/>
  <c r="I86" i="4"/>
  <c r="J63" i="4"/>
  <c r="I63" i="4"/>
  <c r="I204" i="4"/>
  <c r="J204" i="4"/>
  <c r="I326" i="4"/>
  <c r="J326" i="4"/>
  <c r="J290" i="4"/>
  <c r="I290" i="4"/>
  <c r="J218" i="4"/>
  <c r="I218" i="4"/>
  <c r="J156" i="4"/>
  <c r="I156" i="4"/>
  <c r="J112" i="4"/>
  <c r="I112" i="4"/>
  <c r="I62" i="4"/>
  <c r="J62" i="4"/>
  <c r="I220" i="4"/>
  <c r="I196" i="4"/>
  <c r="I160" i="4"/>
  <c r="I148" i="4"/>
  <c r="I136" i="4"/>
  <c r="J192" i="4"/>
  <c r="J132" i="4"/>
  <c r="I327" i="4"/>
  <c r="I315" i="4"/>
  <c r="I303" i="4"/>
  <c r="I255" i="4"/>
  <c r="I243" i="4"/>
  <c r="I219" i="4"/>
  <c r="I195" i="4"/>
  <c r="I183" i="4"/>
  <c r="I171" i="4"/>
  <c r="I147" i="4"/>
  <c r="I135" i="4"/>
  <c r="I99" i="4"/>
  <c r="I75" i="4"/>
  <c r="I51" i="4"/>
  <c r="I12" i="4"/>
  <c r="J314" i="4"/>
  <c r="J254" i="4"/>
  <c r="J180" i="4"/>
  <c r="J50" i="4"/>
  <c r="I302" i="4"/>
  <c r="I242" i="4"/>
  <c r="I230" i="4"/>
  <c r="I182" i="4"/>
  <c r="I170" i="4"/>
  <c r="I146" i="4"/>
  <c r="I98" i="4"/>
  <c r="I74" i="4"/>
  <c r="I11" i="4"/>
  <c r="I328" i="4"/>
  <c r="J313" i="4"/>
  <c r="J253" i="4"/>
  <c r="J49" i="4"/>
  <c r="I325" i="4"/>
  <c r="I301" i="4"/>
  <c r="I289" i="4"/>
  <c r="I277" i="4"/>
  <c r="I265" i="4"/>
  <c r="I241" i="4"/>
  <c r="I229" i="4"/>
  <c r="I217" i="4"/>
  <c r="I205" i="4"/>
  <c r="I193" i="4"/>
  <c r="I181" i="4"/>
  <c r="I169" i="4"/>
  <c r="I157" i="4"/>
  <c r="I145" i="4"/>
  <c r="I121" i="4"/>
  <c r="I109" i="4"/>
  <c r="I97" i="4"/>
  <c r="I85" i="4"/>
  <c r="I61" i="4"/>
  <c r="I337" i="4"/>
  <c r="I304" i="4"/>
  <c r="J252" i="4"/>
  <c r="I324" i="4"/>
  <c r="I300" i="4"/>
  <c r="I240" i="4"/>
  <c r="I228" i="4"/>
  <c r="I168" i="4"/>
  <c r="I144" i="4"/>
  <c r="I108" i="4"/>
  <c r="I84" i="4"/>
  <c r="I60" i="4"/>
  <c r="I344" i="4"/>
  <c r="I335" i="4"/>
  <c r="I323" i="4"/>
  <c r="I311" i="4"/>
  <c r="I299" i="4"/>
  <c r="I287" i="4"/>
  <c r="I275" i="4"/>
  <c r="I263" i="4"/>
  <c r="I251" i="4"/>
  <c r="I239" i="4"/>
  <c r="I227" i="4"/>
  <c r="I215" i="4"/>
  <c r="I203" i="4"/>
  <c r="I191" i="4"/>
  <c r="I179" i="4"/>
  <c r="I167" i="4"/>
  <c r="I155" i="4"/>
  <c r="I143" i="4"/>
  <c r="I131" i="4"/>
  <c r="I119" i="4"/>
  <c r="I107" i="4"/>
  <c r="I95" i="4"/>
  <c r="I83" i="4"/>
  <c r="I71" i="4"/>
  <c r="I59" i="4"/>
  <c r="I47" i="4"/>
  <c r="I343" i="4"/>
  <c r="I334" i="4"/>
  <c r="I322" i="4"/>
  <c r="I310" i="4"/>
  <c r="I298" i="4"/>
  <c r="I286" i="4"/>
  <c r="I274" i="4"/>
  <c r="I262" i="4"/>
  <c r="I250" i="4"/>
  <c r="I238" i="4"/>
  <c r="I226" i="4"/>
  <c r="I214" i="4"/>
  <c r="I202" i="4"/>
  <c r="I190" i="4"/>
  <c r="I178" i="4"/>
  <c r="I166" i="4"/>
  <c r="I154" i="4"/>
  <c r="I142" i="4"/>
  <c r="I130" i="4"/>
  <c r="I118" i="4"/>
  <c r="I106" i="4"/>
  <c r="I94" i="4"/>
  <c r="I82" i="4"/>
  <c r="I70" i="4"/>
  <c r="I58" i="4"/>
  <c r="I34" i="4"/>
  <c r="I342" i="4"/>
  <c r="I333" i="4"/>
  <c r="I321" i="4"/>
  <c r="I309" i="4"/>
  <c r="I297" i="4"/>
  <c r="I285" i="4"/>
  <c r="I273" i="4"/>
  <c r="I261" i="4"/>
  <c r="I249" i="4"/>
  <c r="I237" i="4"/>
  <c r="I225" i="4"/>
  <c r="I213" i="4"/>
  <c r="I201" i="4"/>
  <c r="I189" i="4"/>
  <c r="I177" i="4"/>
  <c r="I165" i="4"/>
  <c r="I153" i="4"/>
  <c r="I141" i="4"/>
  <c r="I129" i="4"/>
  <c r="I117" i="4"/>
  <c r="I105" i="4"/>
  <c r="I93" i="4"/>
  <c r="I81" i="4"/>
  <c r="I69" i="4"/>
  <c r="I57" i="4"/>
  <c r="I341" i="4"/>
  <c r="I332" i="4"/>
  <c r="I320" i="4"/>
  <c r="I308" i="4"/>
  <c r="I296" i="4"/>
  <c r="I284" i="4"/>
  <c r="I272" i="4"/>
  <c r="I260" i="4"/>
  <c r="I248" i="4"/>
  <c r="I236" i="4"/>
  <c r="I224" i="4"/>
  <c r="I212" i="4"/>
  <c r="I200" i="4"/>
  <c r="I188" i="4"/>
  <c r="I176" i="4"/>
  <c r="I164" i="4"/>
  <c r="I152" i="4"/>
  <c r="I140" i="4"/>
  <c r="I128" i="4"/>
  <c r="I116" i="4"/>
  <c r="I104" i="4"/>
  <c r="I92" i="4"/>
  <c r="I80" i="4"/>
  <c r="I68" i="4"/>
  <c r="I56" i="4"/>
  <c r="I23" i="4"/>
  <c r="I340" i="4"/>
  <c r="I331" i="4"/>
  <c r="I319" i="4"/>
  <c r="I307" i="4"/>
  <c r="I295" i="4"/>
  <c r="I283" i="4"/>
  <c r="I271" i="4"/>
  <c r="I259" i="4"/>
  <c r="I247" i="4"/>
  <c r="I235" i="4"/>
  <c r="I223" i="4"/>
  <c r="I211" i="4"/>
  <c r="I199" i="4"/>
  <c r="I187" i="4"/>
  <c r="I175" i="4"/>
  <c r="I163" i="4"/>
  <c r="I151" i="4"/>
  <c r="I139" i="4"/>
  <c r="I127" i="4"/>
  <c r="I115" i="4"/>
  <c r="I103" i="4"/>
  <c r="I91" i="4"/>
  <c r="I79" i="4"/>
  <c r="I67" i="4"/>
  <c r="I55" i="4"/>
  <c r="I21" i="4"/>
  <c r="I339" i="4"/>
  <c r="I330" i="4"/>
  <c r="I318" i="4"/>
  <c r="I306" i="4"/>
  <c r="I294" i="4"/>
  <c r="I282" i="4"/>
  <c r="I270" i="4"/>
  <c r="I258" i="4"/>
  <c r="I246" i="4"/>
  <c r="I234" i="4"/>
  <c r="I222" i="4"/>
  <c r="I210" i="4"/>
  <c r="I198" i="4"/>
  <c r="I186" i="4"/>
  <c r="I174" i="4"/>
  <c r="I162" i="4"/>
  <c r="I150" i="4"/>
  <c r="I138" i="4"/>
  <c r="I126" i="4"/>
  <c r="I114" i="4"/>
  <c r="I102" i="4"/>
  <c r="I90" i="4"/>
  <c r="I78" i="4"/>
  <c r="I66" i="4"/>
  <c r="I54" i="4"/>
  <c r="I17" i="4"/>
  <c r="I338" i="4"/>
  <c r="I20" i="4"/>
  <c r="I18" i="4"/>
  <c r="I16" i="4"/>
  <c r="I15" i="4"/>
  <c r="I26" i="4"/>
  <c r="I25" i="4"/>
  <c r="I22" i="4"/>
  <c r="I46" i="4"/>
  <c r="I45" i="4"/>
  <c r="I44" i="4"/>
  <c r="I43" i="4"/>
  <c r="I42" i="4"/>
  <c r="I41" i="4"/>
  <c r="I40" i="4"/>
  <c r="I39" i="4"/>
  <c r="J38" i="4"/>
  <c r="I37" i="4"/>
  <c r="I36" i="4"/>
  <c r="I35" i="4"/>
  <c r="I33" i="4"/>
  <c r="I32" i="4"/>
  <c r="I31" i="4"/>
  <c r="I30" i="4"/>
  <c r="I29" i="4"/>
  <c r="I27" i="4"/>
  <c r="J24" i="4"/>
  <c r="I10" i="4"/>
  <c r="G19" i="4"/>
  <c r="I19" i="4" s="1"/>
  <c r="J19" i="4"/>
  <c r="J345" i="4" l="1"/>
  <c r="I345" i="4"/>
  <c r="G345" i="4"/>
</calcChain>
</file>

<file path=xl/sharedStrings.xml><?xml version="1.0" encoding="utf-8"?>
<sst xmlns="http://schemas.openxmlformats.org/spreadsheetml/2006/main" count="587" uniqueCount="480">
  <si>
    <t>Brother</t>
  </si>
  <si>
    <t>DCP-7055W WIFI</t>
  </si>
  <si>
    <t>TN-2010</t>
  </si>
  <si>
    <t>DCP-9015CDW</t>
  </si>
  <si>
    <t>TN241BK</t>
  </si>
  <si>
    <t>TN245C</t>
  </si>
  <si>
    <t>TN245M</t>
  </si>
  <si>
    <t>TN245Y</t>
  </si>
  <si>
    <t>DR241CL</t>
  </si>
  <si>
    <t>BU220CL</t>
  </si>
  <si>
    <t>MFC-L2712DW</t>
  </si>
  <si>
    <t>TN-2411</t>
  </si>
  <si>
    <t>TN-2421</t>
  </si>
  <si>
    <t>DR-421CL</t>
  </si>
  <si>
    <t>TN-423BK</t>
  </si>
  <si>
    <t>TN-423C</t>
  </si>
  <si>
    <t>TN-423M</t>
  </si>
  <si>
    <t>TN-423Y</t>
  </si>
  <si>
    <t>Canon</t>
  </si>
  <si>
    <t>718BK (2662B002)</t>
  </si>
  <si>
    <t>718C (2661B002)</t>
  </si>
  <si>
    <t>718M (2660B014)</t>
  </si>
  <si>
    <t>718Y (2659B002)</t>
  </si>
  <si>
    <t>I-Sensys MF-4430</t>
  </si>
  <si>
    <t>CRG-728</t>
  </si>
  <si>
    <t>i-SENSYS MF735Cx</t>
  </si>
  <si>
    <t>1254C002 (CRG-046HBK)</t>
  </si>
  <si>
    <t xml:space="preserve">1253C002 (CRG-046HC) </t>
  </si>
  <si>
    <t>1252C002 (CRG-046HM)</t>
  </si>
  <si>
    <t>1251C002 (CRG-046HY)</t>
  </si>
  <si>
    <t>I-SENSYS MF-446 X</t>
  </si>
  <si>
    <t>CRG-057 (3009C002)</t>
  </si>
  <si>
    <t>CRG-055BK (3016C002)</t>
  </si>
  <si>
    <t>CRG-055Y (3013C002)</t>
  </si>
  <si>
    <t>CRG-055M (3014C002)</t>
  </si>
  <si>
    <t>CRG-055C (3015C002)</t>
  </si>
  <si>
    <t>Dell</t>
  </si>
  <si>
    <t>5110cn</t>
  </si>
  <si>
    <t>593-10121</t>
  </si>
  <si>
    <t>593-10119</t>
  </si>
  <si>
    <t>593-10123</t>
  </si>
  <si>
    <t xml:space="preserve">593-10125 </t>
  </si>
  <si>
    <t>Epson</t>
  </si>
  <si>
    <t>HP</t>
  </si>
  <si>
    <t xml:space="preserve">CC530A </t>
  </si>
  <si>
    <t xml:space="preserve">CC531A </t>
  </si>
  <si>
    <t>CC532A</t>
  </si>
  <si>
    <t xml:space="preserve">CC533A </t>
  </si>
  <si>
    <t>Color LaserJet: CP1215; CP1515n</t>
  </si>
  <si>
    <t xml:space="preserve">CB540A </t>
  </si>
  <si>
    <t xml:space="preserve">CB541A </t>
  </si>
  <si>
    <t xml:space="preserve">CB542A </t>
  </si>
  <si>
    <t xml:space="preserve">CB543A </t>
  </si>
  <si>
    <t>Color LaserJet CP3525dn</t>
  </si>
  <si>
    <t xml:space="preserve">CE250X </t>
  </si>
  <si>
    <t xml:space="preserve">CE251A </t>
  </si>
  <si>
    <t xml:space="preserve">CE252A </t>
  </si>
  <si>
    <t xml:space="preserve">CE253A </t>
  </si>
  <si>
    <t>Color LaserJet Enterprise M551</t>
  </si>
  <si>
    <t xml:space="preserve">CE400A </t>
  </si>
  <si>
    <t>CE401A</t>
  </si>
  <si>
    <t xml:space="preserve">CE402A </t>
  </si>
  <si>
    <t xml:space="preserve">CE403A </t>
  </si>
  <si>
    <t>C7115A</t>
  </si>
  <si>
    <t>LaserJet: 1010; 1015; 1018; 1020; 1022; 3030</t>
  </si>
  <si>
    <t>Q2612A</t>
  </si>
  <si>
    <t>Q5949A</t>
  </si>
  <si>
    <t>CE278A</t>
  </si>
  <si>
    <t>CB436A</t>
  </si>
  <si>
    <t>CB435A</t>
  </si>
  <si>
    <t>LaserJet P1102; M 1132 MFP</t>
  </si>
  <si>
    <t>CE285A</t>
  </si>
  <si>
    <t>LaserJet Pro P1566</t>
  </si>
  <si>
    <t>LaserJet Pro M401dn; Pro 400 M401d</t>
  </si>
  <si>
    <t>CF280A</t>
  </si>
  <si>
    <t>Q7553A</t>
  </si>
  <si>
    <t>CE255X</t>
  </si>
  <si>
    <t>LaserJet Pro M127fn, 
LaserJet Pro 200 M201dw
LJ Pro 200 M225dw</t>
  </si>
  <si>
    <t>CF283A</t>
  </si>
  <si>
    <t>LaserJet Pro M252DW; Color LaserJet M252n</t>
  </si>
  <si>
    <t xml:space="preserve">CF400X </t>
  </si>
  <si>
    <t>CF401X</t>
  </si>
  <si>
    <t xml:space="preserve">CF403X </t>
  </si>
  <si>
    <t xml:space="preserve">CF402X </t>
  </si>
  <si>
    <t>LaserJet Pro m451dn; LaserJet Pro M477fdn</t>
  </si>
  <si>
    <t>CE410A</t>
  </si>
  <si>
    <t>CE411A</t>
  </si>
  <si>
    <t xml:space="preserve">CE412A </t>
  </si>
  <si>
    <t xml:space="preserve">CE413A </t>
  </si>
  <si>
    <t>LaserJet Pro M477fdn</t>
  </si>
  <si>
    <t>CF410X</t>
  </si>
  <si>
    <t>CF411X</t>
  </si>
  <si>
    <t xml:space="preserve">CF413X </t>
  </si>
  <si>
    <t xml:space="preserve">CF412X </t>
  </si>
  <si>
    <t>LASERJET PRO M12A</t>
  </si>
  <si>
    <t>CF279A</t>
  </si>
  <si>
    <t>HP LaserJet Pro M203dn(dw) HP LaserJet Pro M227fdw(sdn; fdn)</t>
  </si>
  <si>
    <t>30X CF230X</t>
  </si>
  <si>
    <t>LASERJET PRO MFP M283 FDW</t>
  </si>
  <si>
    <t>W2210X</t>
  </si>
  <si>
    <t>W2213X</t>
  </si>
  <si>
    <t>W2212X</t>
  </si>
  <si>
    <t>W2211X</t>
  </si>
  <si>
    <t>Laserjet Pro M102w</t>
  </si>
  <si>
    <t xml:space="preserve">CF217A </t>
  </si>
  <si>
    <t>Laser Jet Pro M15a; LJ MFP28a</t>
  </si>
  <si>
    <t>HP 44A (CF244A)</t>
  </si>
  <si>
    <t>LASERJET ENTERPRISE M555 DN</t>
  </si>
  <si>
    <t>W2120A</t>
  </si>
  <si>
    <t>W2122A</t>
  </si>
  <si>
    <t>W2121A</t>
  </si>
  <si>
    <t>W2123A</t>
  </si>
  <si>
    <t>LaserJet Pro MFP M479 FDN</t>
  </si>
  <si>
    <t>W2030A</t>
  </si>
  <si>
    <t>W2033A</t>
  </si>
  <si>
    <t>W2032A</t>
  </si>
  <si>
    <t>W2031A</t>
  </si>
  <si>
    <t>Konica Minolta</t>
  </si>
  <si>
    <t>C353</t>
  </si>
  <si>
    <t>TN-314 K</t>
  </si>
  <si>
    <t xml:space="preserve">TN-314 M </t>
  </si>
  <si>
    <t xml:space="preserve">TN-314 C </t>
  </si>
  <si>
    <t xml:space="preserve">TN-314 Y </t>
  </si>
  <si>
    <t>TNP-80K</t>
  </si>
  <si>
    <t>TNP-80Y</t>
  </si>
  <si>
    <t>TNP-80M</t>
  </si>
  <si>
    <t>TNP-80C</t>
  </si>
  <si>
    <t>Pojemnik na zużyty toner WB-P08 ACDNWY1</t>
  </si>
  <si>
    <t>TN-324K</t>
  </si>
  <si>
    <t>TN-324M</t>
  </si>
  <si>
    <t>TN-324C</t>
  </si>
  <si>
    <t>TN-324Y</t>
  </si>
  <si>
    <t>DR-313 (A7U40TD)</t>
  </si>
  <si>
    <t>DR-313K (A7U40RD)</t>
  </si>
  <si>
    <t>WX-103 A4NNWY1</t>
  </si>
  <si>
    <t>Bizhub C257i</t>
  </si>
  <si>
    <t>TN-227K</t>
  </si>
  <si>
    <t>TN-227M</t>
  </si>
  <si>
    <t>TN-227C</t>
  </si>
  <si>
    <t>TN-227Y</t>
  </si>
  <si>
    <t>Kyocera</t>
  </si>
  <si>
    <t>FS-1035MFP/DP, 
Ecosys M2035 DN, 
Ecosys M2535dn
M2035DN</t>
  </si>
  <si>
    <t>TK-1140</t>
  </si>
  <si>
    <t xml:space="preserve">FS-C5150dn </t>
  </si>
  <si>
    <t xml:space="preserve">TK-580K </t>
  </si>
  <si>
    <t>TK-580M</t>
  </si>
  <si>
    <t xml:space="preserve">TK-580C </t>
  </si>
  <si>
    <t xml:space="preserve">TK-580Y </t>
  </si>
  <si>
    <t xml:space="preserve">FS-C2526MFP,
KM FS-C2026 MFP, 
KYOCERA M6026cdn </t>
  </si>
  <si>
    <t xml:space="preserve">TK-590C </t>
  </si>
  <si>
    <t xml:space="preserve">TK-590K </t>
  </si>
  <si>
    <t>TK-590M</t>
  </si>
  <si>
    <t xml:space="preserve">TK-590Y </t>
  </si>
  <si>
    <t>ECOSYS P2040dn</t>
  </si>
  <si>
    <t>TK-1160</t>
  </si>
  <si>
    <t>ECOSYS M6630cidn</t>
  </si>
  <si>
    <t xml:space="preserve">TK5270C </t>
  </si>
  <si>
    <t xml:space="preserve">TK5270K </t>
  </si>
  <si>
    <t xml:space="preserve">TK5270M </t>
  </si>
  <si>
    <t xml:space="preserve">TK5270Y </t>
  </si>
  <si>
    <t>Ecosys M2040 DN; Ecosys M2540 DN; Ecosys M2640 IDW</t>
  </si>
  <si>
    <t>TK-1170 (1T02S50NL0)</t>
  </si>
  <si>
    <t>DK-1150 (302RV93010)</t>
  </si>
  <si>
    <t>Lexmark</t>
  </si>
  <si>
    <t>C522; C530dn</t>
  </si>
  <si>
    <t xml:space="preserve">C5220KS </t>
  </si>
  <si>
    <t xml:space="preserve">C5220CS </t>
  </si>
  <si>
    <t xml:space="preserve">C5220MS </t>
  </si>
  <si>
    <t xml:space="preserve">C5220YS </t>
  </si>
  <si>
    <t xml:space="preserve">C53030X </t>
  </si>
  <si>
    <t xml:space="preserve">C53034X </t>
  </si>
  <si>
    <t>C52025X</t>
  </si>
  <si>
    <t>C544dn; 543dn</t>
  </si>
  <si>
    <t xml:space="preserve">C544X1KG </t>
  </si>
  <si>
    <t xml:space="preserve">C544X1CG </t>
  </si>
  <si>
    <t xml:space="preserve">C544X1MG </t>
  </si>
  <si>
    <t xml:space="preserve">C544X1YG </t>
  </si>
  <si>
    <t>E260dn; E360</t>
  </si>
  <si>
    <t xml:space="preserve">E260A11E </t>
  </si>
  <si>
    <t xml:space="preserve">E260X22G </t>
  </si>
  <si>
    <t>OKI</t>
  </si>
  <si>
    <t>B431dn</t>
  </si>
  <si>
    <t>44917602</t>
  </si>
  <si>
    <t>MC853dn</t>
  </si>
  <si>
    <t xml:space="preserve">bęben 44844469 </t>
  </si>
  <si>
    <t xml:space="preserve">bęben 44844470 </t>
  </si>
  <si>
    <t xml:space="preserve">bęben 44844471 </t>
  </si>
  <si>
    <t xml:space="preserve">bęben 44844472 </t>
  </si>
  <si>
    <t>B512DN</t>
  </si>
  <si>
    <t>Ricoh</t>
  </si>
  <si>
    <t>Aficio SP C312dn; Aficio SP C311N</t>
  </si>
  <si>
    <t xml:space="preserve">406479 </t>
  </si>
  <si>
    <t xml:space="preserve">406480 </t>
  </si>
  <si>
    <t>406481</t>
  </si>
  <si>
    <t xml:space="preserve">406482 </t>
  </si>
  <si>
    <t>Aficio SP C311N</t>
  </si>
  <si>
    <t>406066</t>
  </si>
  <si>
    <t xml:space="preserve">Aficio SP C430dn </t>
  </si>
  <si>
    <t xml:space="preserve">821074 / 821094 </t>
  </si>
  <si>
    <t xml:space="preserve">821076 / 821096 </t>
  </si>
  <si>
    <t xml:space="preserve">821077 / 821097 </t>
  </si>
  <si>
    <t xml:space="preserve">821075 / 821095  </t>
  </si>
  <si>
    <t xml:space="preserve">406662 </t>
  </si>
  <si>
    <t xml:space="preserve">406663 </t>
  </si>
  <si>
    <t xml:space="preserve">406665 </t>
  </si>
  <si>
    <t>SP C250SF - A4 MFP
SP C250SF</t>
  </si>
  <si>
    <t xml:space="preserve">407543 </t>
  </si>
  <si>
    <t xml:space="preserve">407544 </t>
  </si>
  <si>
    <t xml:space="preserve">407545 </t>
  </si>
  <si>
    <t xml:space="preserve">407546 </t>
  </si>
  <si>
    <t>Samsung</t>
  </si>
  <si>
    <t>CLP-620ND</t>
  </si>
  <si>
    <t xml:space="preserve">CLT-K5082L </t>
  </si>
  <si>
    <t xml:space="preserve">CLT-C5082L </t>
  </si>
  <si>
    <t xml:space="preserve">CLT-M5082L </t>
  </si>
  <si>
    <t>CLT-Y5082L</t>
  </si>
  <si>
    <t>ML-1640</t>
  </si>
  <si>
    <t>MLT-D1082S</t>
  </si>
  <si>
    <t>SCX-4824FN</t>
  </si>
  <si>
    <t>MLT-D2092L</t>
  </si>
  <si>
    <t>CLT-K406S</t>
  </si>
  <si>
    <t>CLT-C406S</t>
  </si>
  <si>
    <t>CLT-M406S</t>
  </si>
  <si>
    <t>CLT-Y406S</t>
  </si>
  <si>
    <t>Xerox</t>
  </si>
  <si>
    <t>WorkCentre 5222V</t>
  </si>
  <si>
    <t>106R01413</t>
  </si>
  <si>
    <t xml:space="preserve">Phaser 6125 </t>
  </si>
  <si>
    <t xml:space="preserve">106R01338 </t>
  </si>
  <si>
    <t xml:space="preserve">106R01335 </t>
  </si>
  <si>
    <t xml:space="preserve">106R01336 </t>
  </si>
  <si>
    <t xml:space="preserve">106R01337 </t>
  </si>
  <si>
    <t>WorkCentre 6505N; 6500DN; Phaser 6500</t>
  </si>
  <si>
    <t>106R01604</t>
  </si>
  <si>
    <t>106R01601</t>
  </si>
  <si>
    <t xml:space="preserve">106R01602 </t>
  </si>
  <si>
    <t>106R01603</t>
  </si>
  <si>
    <t>WorkCentre 3550</t>
  </si>
  <si>
    <t>106R01531</t>
  </si>
  <si>
    <t>WorkCentre 5022</t>
  </si>
  <si>
    <t>006R01573</t>
  </si>
  <si>
    <t>DCP-585CW</t>
  </si>
  <si>
    <t>LC-1100BK</t>
  </si>
  <si>
    <t xml:space="preserve">LC-1100Y </t>
  </si>
  <si>
    <t xml:space="preserve">LC1100M </t>
  </si>
  <si>
    <t xml:space="preserve">LC-1100C </t>
  </si>
  <si>
    <t>BT-D60 BK (BTD60BK)</t>
  </si>
  <si>
    <t>BT-5000 C (BT5000C)</t>
  </si>
  <si>
    <t>BT-5000 Y (BT5000Y)</t>
  </si>
  <si>
    <t>BT-5000 M (BT5000M)</t>
  </si>
  <si>
    <t xml:space="preserve">CLI-526BK </t>
  </si>
  <si>
    <t xml:space="preserve">CLI-526C </t>
  </si>
  <si>
    <t xml:space="preserve">CLI-526M </t>
  </si>
  <si>
    <t xml:space="preserve">CLI-526Y </t>
  </si>
  <si>
    <t xml:space="preserve">PGI-525PGBK  </t>
  </si>
  <si>
    <t>CLI-526GY</t>
  </si>
  <si>
    <t>MP250</t>
  </si>
  <si>
    <t>PG-512</t>
  </si>
  <si>
    <t xml:space="preserve">CL-513 </t>
  </si>
  <si>
    <t>MG5450</t>
  </si>
  <si>
    <t xml:space="preserve">PGI-550PGBK </t>
  </si>
  <si>
    <t xml:space="preserve">CLI-551BK </t>
  </si>
  <si>
    <t xml:space="preserve">CLI-551Y </t>
  </si>
  <si>
    <t>CLI-551M</t>
  </si>
  <si>
    <t xml:space="preserve">CLI-551C </t>
  </si>
  <si>
    <t>PGI-1500XLC 9193B001</t>
  </si>
  <si>
    <t>PGI-1500XLY 9195B001</t>
  </si>
  <si>
    <t>PGI-1500XLM  9194B001</t>
  </si>
  <si>
    <t>PGI-1500XLBK 9182B001</t>
  </si>
  <si>
    <t>PGI-1500XLCMYBK 9182B004</t>
  </si>
  <si>
    <t>WF-7110DTW</t>
  </si>
  <si>
    <t xml:space="preserve">T2701 / C13T27014010 </t>
  </si>
  <si>
    <t xml:space="preserve">C13T27024010 </t>
  </si>
  <si>
    <t xml:space="preserve">C13T27034010 </t>
  </si>
  <si>
    <t>C13T27044010</t>
  </si>
  <si>
    <t>EPSON</t>
  </si>
  <si>
    <t>Expression Premium XP-630</t>
  </si>
  <si>
    <t xml:space="preserve">C13T33314012 </t>
  </si>
  <si>
    <t xml:space="preserve">C13T33424012 </t>
  </si>
  <si>
    <t>C13T33434012</t>
  </si>
  <si>
    <t xml:space="preserve">C13T33444012 </t>
  </si>
  <si>
    <t xml:space="preserve">T3337 (C13T33374010) </t>
  </si>
  <si>
    <t xml:space="preserve">T3357 (C13T33574010) </t>
  </si>
  <si>
    <t xml:space="preserve">T3341 (C13T33414012) </t>
  </si>
  <si>
    <t>EcoTank L3050</t>
  </si>
  <si>
    <t>T6641 (C13T66414)</t>
  </si>
  <si>
    <t>T6643 (C13T66434)</t>
  </si>
  <si>
    <t>T6644 (C13T66444) </t>
  </si>
  <si>
    <t>T6642 (C13T66424)</t>
  </si>
  <si>
    <t>WORKFORCE PRO WF-M5299 DW</t>
  </si>
  <si>
    <t>T9661 (C13T966140)</t>
  </si>
  <si>
    <t>T6716 (C13T671600)</t>
  </si>
  <si>
    <t>T9651 (C13T965140)</t>
  </si>
  <si>
    <t>T9641 (C13T964140)</t>
  </si>
  <si>
    <t xml:space="preserve">F6V25AE </t>
  </si>
  <si>
    <t xml:space="preserve">F6V24AE </t>
  </si>
  <si>
    <t>DeskJet: 1000; 3000; 3050A</t>
  </si>
  <si>
    <t xml:space="preserve">CH561EE </t>
  </si>
  <si>
    <t>CH562EE</t>
  </si>
  <si>
    <t>DeskJet 3940</t>
  </si>
  <si>
    <t xml:space="preserve">C9351CE </t>
  </si>
  <si>
    <t xml:space="preserve">C9352CE </t>
  </si>
  <si>
    <t xml:space="preserve">C6656AE </t>
  </si>
  <si>
    <t>DeskJet: 5940; 6940; 6980, Photosmart 8050</t>
  </si>
  <si>
    <t xml:space="preserve">C9364EE </t>
  </si>
  <si>
    <t xml:space="preserve">C8766EE </t>
  </si>
  <si>
    <t>DeskJet 6540; PSC 1610 all in one; PSC 2355 all in one</t>
  </si>
  <si>
    <t xml:space="preserve">C8765EE </t>
  </si>
  <si>
    <t>DeskJet: 710c; 930c; 890</t>
  </si>
  <si>
    <t xml:space="preserve">51645AE </t>
  </si>
  <si>
    <t xml:space="preserve">C6615DE </t>
  </si>
  <si>
    <t>DeskJet 920c; 960c;</t>
  </si>
  <si>
    <t xml:space="preserve">C6578AE </t>
  </si>
  <si>
    <t>DeskJet 920c</t>
  </si>
  <si>
    <t>DeskJet 930c</t>
  </si>
  <si>
    <t xml:space="preserve">C6578DE </t>
  </si>
  <si>
    <t>DeskJet D1560</t>
  </si>
  <si>
    <t xml:space="preserve">C9351AE </t>
  </si>
  <si>
    <t xml:space="preserve">C9352AE </t>
  </si>
  <si>
    <t>DeskJet Ink Advantage K209, DeskJet F735</t>
  </si>
  <si>
    <t xml:space="preserve">CD887AE </t>
  </si>
  <si>
    <t xml:space="preserve">CD888AE </t>
  </si>
  <si>
    <t xml:space="preserve">CZ101AE </t>
  </si>
  <si>
    <t xml:space="preserve">CZ102AE </t>
  </si>
  <si>
    <t>HP 652 (F6V24AE)</t>
  </si>
  <si>
    <t xml:space="preserve">HP 652 (F6V25AE) </t>
  </si>
  <si>
    <t>OfficeJet: 6000; 6500a; 7000</t>
  </si>
  <si>
    <t xml:space="preserve">CD975A </t>
  </si>
  <si>
    <t xml:space="preserve">CD972A </t>
  </si>
  <si>
    <t xml:space="preserve">CD973A </t>
  </si>
  <si>
    <t xml:space="preserve">CD974A </t>
  </si>
  <si>
    <t>OfficeJet Pro 8100</t>
  </si>
  <si>
    <t xml:space="preserve">CN045AE </t>
  </si>
  <si>
    <t xml:space="preserve">CN047AE </t>
  </si>
  <si>
    <t xml:space="preserve">CN048AE </t>
  </si>
  <si>
    <t xml:space="preserve">CN046AE </t>
  </si>
  <si>
    <t xml:space="preserve">C9361EE </t>
  </si>
  <si>
    <t>Photosmart 2575</t>
  </si>
  <si>
    <t>Photosmart 7760</t>
  </si>
  <si>
    <t>C6657AE</t>
  </si>
  <si>
    <t>Deskjet IA 2135
DeskJet Ink Advantage 3835</t>
  </si>
  <si>
    <t>Deskjet 3639 Advantage</t>
  </si>
  <si>
    <t>F6U68AE  nr 302XL</t>
  </si>
  <si>
    <t>F6U67AE  nr 302XL</t>
  </si>
  <si>
    <t>HP 903 XL (T6M15AE)</t>
  </si>
  <si>
    <t>HP 903 XL (T6M03AE)</t>
  </si>
  <si>
    <t>HP 903 XL (T6M11AE)</t>
  </si>
  <si>
    <t>HP 903 XL (T6M07AE)</t>
  </si>
  <si>
    <t>Smart Tank 515</t>
  </si>
  <si>
    <t>GT53 (1VV21AE)</t>
  </si>
  <si>
    <t>GT52 (M0H54AE)</t>
  </si>
  <si>
    <t>GT52 (M0H55AE)</t>
  </si>
  <si>
    <t>GT52 (M0H56AE)</t>
  </si>
  <si>
    <t>SR-PU-7542</t>
  </si>
  <si>
    <t>CN053AE</t>
  </si>
  <si>
    <t>CN054AE</t>
  </si>
  <si>
    <t>CN056AE</t>
  </si>
  <si>
    <t>CN055AE</t>
  </si>
  <si>
    <t>deskjet ink advantage 6075</t>
  </si>
  <si>
    <t>HP 653 (3YM75AE)</t>
  </si>
  <si>
    <t>HP 653 (3YM74AE)</t>
  </si>
  <si>
    <t>Smart Tank 419</t>
  </si>
  <si>
    <t>HP 31 (1VU26AE)</t>
  </si>
  <si>
    <t>HP 31 (1VU27AE)</t>
  </si>
  <si>
    <t>HP 31 (1VU28AE)</t>
  </si>
  <si>
    <t>HP GT51 (M0H57AE)</t>
  </si>
  <si>
    <t>Envy 6020e</t>
  </si>
  <si>
    <t>3YM63AE (305XL)</t>
  </si>
  <si>
    <t>3YM62AE (305XL)</t>
  </si>
  <si>
    <t>Toshiba</t>
  </si>
  <si>
    <t>Tec B-EV4T-Gs14</t>
  </si>
  <si>
    <t>taśma żywiczna</t>
  </si>
  <si>
    <t>SCX-4200</t>
  </si>
  <si>
    <t>SCX-D4200A</t>
  </si>
  <si>
    <t>E Studio 182</t>
  </si>
  <si>
    <t>T-1810E (6AJ00000058)</t>
  </si>
  <si>
    <t>Utax</t>
  </si>
  <si>
    <t>CD-5135</t>
  </si>
  <si>
    <t>613511010</t>
  </si>
  <si>
    <t>DCP-B7520DW</t>
  </si>
  <si>
    <t>TN-B023</t>
  </si>
  <si>
    <t>i-sensys mf542x</t>
  </si>
  <si>
    <t>i-sensys mf657cdw</t>
  </si>
  <si>
    <t>laserjet 107a</t>
  </si>
  <si>
    <t>B401d</t>
  </si>
  <si>
    <t>DeskJet Ink Advantage 2515; 1515 MFP; 1015 Deskjet InkAdv 4515; HP Deskjet 3545 Ink Advantage WiFi MFP</t>
  </si>
  <si>
    <t>TN2000</t>
  </si>
  <si>
    <t>dcp-7010</t>
  </si>
  <si>
    <t>TN-247BK</t>
  </si>
  <si>
    <t>TN-247C</t>
  </si>
  <si>
    <t>TN-247M</t>
  </si>
  <si>
    <t>TN-247Y</t>
  </si>
  <si>
    <t>dcp-b7520dw; 
hl-b2080dw; 
MFC-B7715DW</t>
  </si>
  <si>
    <t>CRG-718 B (2662B002AA)</t>
  </si>
  <si>
    <t>CRG-718 Y (2659B002AA, 2659B011AA)</t>
  </si>
  <si>
    <t>CRG-718 C (2661B002AA, 2661B011AA)</t>
  </si>
  <si>
    <t>CRG-718 M (2660B002AA, 2660B011AA)</t>
  </si>
  <si>
    <t>i-SENSYS LBP122dw</t>
  </si>
  <si>
    <t>CRG-071H (5646C002)</t>
  </si>
  <si>
    <t>CRG-056L (3006C002)</t>
  </si>
  <si>
    <t>i-SENSYS MF-744 CDW;
i-SENSYS MF746Cx</t>
  </si>
  <si>
    <t>CRG-067H (5106C002)</t>
  </si>
  <si>
    <t>CRG-067H (5103C002)</t>
  </si>
  <si>
    <t>CRG-067H (5105C002)</t>
  </si>
  <si>
    <t>CRG-067H (5104C002)</t>
  </si>
  <si>
    <t>Color LaserJet: CM2320 MFP; CP 2025;
laserjet color cp2026</t>
  </si>
  <si>
    <t>Color LaserJet Pro M454dw</t>
  </si>
  <si>
    <t>HP 415X (W2030X)</t>
  </si>
  <si>
    <t>HP 415X (W2032X)</t>
  </si>
  <si>
    <t>HP 415X (W2031X)</t>
  </si>
  <si>
    <t>HP 415X (W2033X)</t>
  </si>
  <si>
    <t>HP 106A (W1106A)</t>
  </si>
  <si>
    <t>KM TN-328K (AAV8150)</t>
  </si>
  <si>
    <t>KM TN-328M (AAV8350)</t>
  </si>
  <si>
    <t>KM TN-328C (AAV8450)</t>
  </si>
  <si>
    <t>KM TN-328Y (AAV8250)</t>
  </si>
  <si>
    <t>KM TN-626K (ACV1150)</t>
  </si>
  <si>
    <t>KM TN-626C (ACV1450)</t>
  </si>
  <si>
    <t>KM TN-626Y (ACV1250)</t>
  </si>
  <si>
    <t>KM TN-626M (ACV1350)</t>
  </si>
  <si>
    <t>C3220K0</t>
  </si>
  <si>
    <t>C3220C0</t>
  </si>
  <si>
    <t>C3220M0</t>
  </si>
  <si>
    <t>C3220Y0</t>
  </si>
  <si>
    <t>MC3224DWE</t>
  </si>
  <si>
    <t>CLX-3305;
CLX-3300</t>
  </si>
  <si>
    <t>DCP-T510W;
DCP-T520W</t>
  </si>
  <si>
    <t>IP 4850; 
MG 6250</t>
  </si>
  <si>
    <t>EcoTank L3211</t>
  </si>
  <si>
    <t>C13T00S14A</t>
  </si>
  <si>
    <t>C13T00S44A</t>
  </si>
  <si>
    <t>C13T00S24A</t>
  </si>
  <si>
    <t>C13T00S34A</t>
  </si>
  <si>
    <t>Deskjet Ink Advantage 2135;
Deskjet Ink Advantage 3635</t>
  </si>
  <si>
    <t>ENVY Inspire 7220e</t>
  </si>
  <si>
    <t xml:space="preserve">HP </t>
  </si>
  <si>
    <t>HP 303 XL (T6N04AE)</t>
  </si>
  <si>
    <t>HP 303 XL (T6N03AE)</t>
  </si>
  <si>
    <t>KP-36IP (7737A001)</t>
  </si>
  <si>
    <t>selphy cp 1000</t>
  </si>
  <si>
    <t>Officejet 7110</t>
  </si>
  <si>
    <t>Załącznik nr 2 do Zapytania ofertowego</t>
  </si>
  <si>
    <t>Nr Zamówienia 8/REG/2024</t>
  </si>
  <si>
    <t>Formularz asortymentowo-cenowy</t>
  </si>
  <si>
    <t>Lp</t>
  </si>
  <si>
    <t>Urządzenie, z którym musi być kompatybilny materiał eksploatacyjny</t>
  </si>
  <si>
    <t>Materiał eksploatacyjny zalecany przez producenta urządzenia</t>
  </si>
  <si>
    <t>Liczba sztuk</t>
  </si>
  <si>
    <t>Cena jednostkowa NETTO [PLN]</t>
  </si>
  <si>
    <t>Wartość kwoty NETTO [PLN]</t>
  </si>
  <si>
    <t>Stawka podatku VAT [%]</t>
  </si>
  <si>
    <t>Wartość kwoty BRUTTO [PLN]</t>
  </si>
  <si>
    <t xml:space="preserve">Producent </t>
  </si>
  <si>
    <t>Model</t>
  </si>
  <si>
    <t>Razem:</t>
  </si>
  <si>
    <t>X</t>
  </si>
  <si>
    <t>Wartość podatku VAT [PLN]</t>
  </si>
  <si>
    <t>LaserJet: 1000; 1000s; 1200</t>
  </si>
  <si>
    <t xml:space="preserve">LaserJet: 1160; 1320; 1320n </t>
  </si>
  <si>
    <t>LaserJet P1605; P1606dn</t>
  </si>
  <si>
    <t>LaserJet: M1522n; P1505</t>
  </si>
  <si>
    <t>LaserJet: P1005; P1006</t>
  </si>
  <si>
    <t>LaserJet: P2014; P2015</t>
  </si>
  <si>
    <t>LaserJet: P3015; M525</t>
  </si>
  <si>
    <t>Uwaga:</t>
  </si>
  <si>
    <t>Materiał eksploatacyjny oryginalny</t>
  </si>
  <si>
    <t>Materiał eksploatacyjny równoważny (zamiennik)</t>
  </si>
  <si>
    <t>MFC-L8900CDW; 
mfc-l8690cdn; 
HL-L8360CDW</t>
  </si>
  <si>
    <t>MFC-L3770CDW; 
DCP-L3550CDW</t>
  </si>
  <si>
    <t>I-sensys MF-8360Cdn;
I-sensys MF-8540Cdn</t>
  </si>
  <si>
    <t>i-SENSYS MF728Cdw; 
i-sensys mf8540cdn</t>
  </si>
  <si>
    <t>Maxify MB2755</t>
  </si>
  <si>
    <t>Bizhub C3320i</t>
  </si>
  <si>
    <t>Bizhub C258</t>
  </si>
  <si>
    <t>Bizhub c250i</t>
  </si>
  <si>
    <t>Bizhub c450i</t>
  </si>
  <si>
    <t>1. W celu wyceny asortymentu Wykonawca wypełnia kolumny nr 6,7,8,9,10 dla wszystkich pozycji formularza.</t>
  </si>
  <si>
    <r>
      <t>2. Dla pozycji nr</t>
    </r>
    <r>
      <rPr>
        <b/>
        <sz val="10"/>
        <color rgb="FFFF0000"/>
        <rFont val="Calibri"/>
        <family val="2"/>
        <charset val="238"/>
        <scheme val="minor"/>
      </rPr>
      <t xml:space="preserve"> 327, 328, 329, 330, 331, 332, 333, 334</t>
    </r>
    <r>
      <rPr>
        <b/>
        <sz val="10"/>
        <rFont val="Calibri"/>
        <family val="2"/>
        <charset val="238"/>
        <scheme val="minor"/>
      </rPr>
      <t xml:space="preserve"> Zamawiający dopuszcza materiały ekploatacyjne równoważne (zamienniki). Wykonawca zobowiązany jest w kolumnie nr 11 wpisać nazwę producenta i symbolu materiałów eksploatacyjnych dla niniejszych pozycji.</t>
    </r>
  </si>
  <si>
    <r>
      <t xml:space="preserve"> Nazwa producenta i symbol materiału eksploatacyjnego równoważnego (zamiennika) 
</t>
    </r>
    <r>
      <rPr>
        <b/>
        <i/>
        <sz val="10"/>
        <color rgb="FFFF3300"/>
        <rFont val="Calibri"/>
        <family val="2"/>
        <charset val="238"/>
        <scheme val="minor"/>
      </rPr>
      <t>Wykonawca wypełnia tylko dla pozycji nr 327-334</t>
    </r>
  </si>
  <si>
    <t>Dla pozycji od 1 do 326 dot. materiałów oryginalnych nie wypełniać.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</si>
</sst>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0.0"/>
    <numFmt numFmtId="167" formatCode="[$-415]0.000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u/>
      <sz val="11"/>
      <color theme="10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rgb="FFFF33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i/>
      <sz val="10"/>
      <color rgb="FFFF33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0" fillId="0" borderId="0" applyBorder="0" applyProtection="0"/>
    <xf numFmtId="0" fontId="5" fillId="0" borderId="0"/>
    <xf numFmtId="0" fontId="6" fillId="0" borderId="0"/>
    <xf numFmtId="0" fontId="6" fillId="0" borderId="0"/>
    <xf numFmtId="0" fontId="6" fillId="0" borderId="0"/>
    <xf numFmtId="165" fontId="11" fillId="0" borderId="0" applyBorder="0" applyProtection="0"/>
    <xf numFmtId="165" fontId="11" fillId="0" borderId="0" applyBorder="0" applyProtection="0"/>
    <xf numFmtId="165" fontId="11" fillId="0" borderId="0" applyBorder="0" applyProtection="0"/>
    <xf numFmtId="165" fontId="11" fillId="0" borderId="0" applyBorder="0" applyProtection="0"/>
    <xf numFmtId="165" fontId="11" fillId="0" borderId="0" applyBorder="0" applyProtection="0"/>
    <xf numFmtId="166" fontId="10" fillId="0" borderId="0" applyBorder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14" fillId="0" borderId="0" xfId="0" applyFont="1" applyAlignment="1">
      <alignment wrapText="1"/>
    </xf>
    <xf numFmtId="0" fontId="14" fillId="0" borderId="0" xfId="0" applyFont="1"/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5" fillId="0" borderId="0" xfId="0" applyFont="1" applyFill="1" applyBorder="1"/>
    <xf numFmtId="0" fontId="16" fillId="0" borderId="1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3" borderId="1" xfId="28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center" vertical="center"/>
    </xf>
    <xf numFmtId="44" fontId="19" fillId="0" borderId="1" xfId="294" applyFont="1" applyBorder="1" applyAlignment="1">
      <alignment horizontal="right" vertical="center"/>
    </xf>
    <xf numFmtId="10" fontId="19" fillId="0" borderId="1" xfId="294" applyNumberFormat="1" applyFont="1" applyBorder="1" applyAlignment="1">
      <alignment horizontal="center" vertical="center"/>
    </xf>
    <xf numFmtId="42" fontId="19" fillId="0" borderId="1" xfId="0" applyNumberFormat="1" applyFont="1" applyBorder="1" applyAlignment="1">
      <alignment horizontal="right" vertical="center"/>
    </xf>
    <xf numFmtId="44" fontId="19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Fill="1" applyBorder="1"/>
    <xf numFmtId="0" fontId="16" fillId="0" borderId="1" xfId="0" applyFont="1" applyFill="1" applyBorder="1"/>
    <xf numFmtId="0" fontId="22" fillId="0" borderId="1" xfId="0" applyFont="1" applyBorder="1" applyAlignment="1" applyProtection="1">
      <alignment horizontal="center" vertical="center" wrapText="1"/>
      <protection locked="0"/>
    </xf>
    <xf numFmtId="44" fontId="19" fillId="0" borderId="1" xfId="294" applyNumberFormat="1" applyFont="1" applyBorder="1" applyAlignment="1">
      <alignment horizontal="right" vertical="center"/>
    </xf>
    <xf numFmtId="9" fontId="1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wrapText="1"/>
    </xf>
    <xf numFmtId="0" fontId="22" fillId="0" borderId="3" xfId="0" applyFont="1" applyBorder="1" applyAlignment="1" applyProtection="1">
      <alignment horizontal="center" vertical="center" wrapText="1"/>
      <protection locked="0"/>
    </xf>
    <xf numFmtId="49" fontId="22" fillId="0" borderId="3" xfId="0" applyNumberFormat="1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vertical="center" wrapText="1"/>
      <protection locked="0"/>
    </xf>
    <xf numFmtId="0" fontId="16" fillId="0" borderId="3" xfId="0" applyFont="1" applyBorder="1" applyAlignment="1">
      <alignment horizontal="center" vertical="center"/>
    </xf>
    <xf numFmtId="44" fontId="19" fillId="0" borderId="3" xfId="294" applyNumberFormat="1" applyFont="1" applyBorder="1" applyAlignment="1">
      <alignment horizontal="right" vertical="center"/>
    </xf>
    <xf numFmtId="44" fontId="19" fillId="0" borderId="3" xfId="294" applyFont="1" applyBorder="1" applyAlignment="1">
      <alignment horizontal="right" vertical="center"/>
    </xf>
    <xf numFmtId="9" fontId="19" fillId="0" borderId="3" xfId="0" applyNumberFormat="1" applyFont="1" applyBorder="1" applyAlignment="1">
      <alignment horizontal="center" vertical="center"/>
    </xf>
    <xf numFmtId="42" fontId="19" fillId="0" borderId="3" xfId="0" applyNumberFormat="1" applyFont="1" applyBorder="1" applyAlignment="1">
      <alignment horizontal="right" vertical="center"/>
    </xf>
    <xf numFmtId="44" fontId="19" fillId="0" borderId="3" xfId="0" applyNumberFormat="1" applyFont="1" applyBorder="1" applyAlignment="1">
      <alignment horizontal="right" vertical="center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49" fontId="22" fillId="0" borderId="1" xfId="0" applyNumberFormat="1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>
      <alignment horizontal="left" vertical="center" wrapText="1"/>
    </xf>
    <xf numFmtId="0" fontId="19" fillId="0" borderId="1" xfId="0" applyFont="1" applyBorder="1" applyAlignment="1" applyProtection="1">
      <alignment horizontal="left" vertical="center" wrapText="1"/>
      <protection locked="0"/>
    </xf>
    <xf numFmtId="49" fontId="22" fillId="0" borderId="1" xfId="0" applyNumberFormat="1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25" fillId="2" borderId="4" xfId="0" applyFont="1" applyFill="1" applyBorder="1" applyAlignment="1" applyProtection="1">
      <alignment horizontal="center" vertical="center" wrapText="1"/>
      <protection locked="0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49" fontId="2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49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49" fontId="2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right"/>
    </xf>
    <xf numFmtId="0" fontId="16" fillId="3" borderId="7" xfId="0" applyFont="1" applyFill="1" applyBorder="1" applyAlignment="1">
      <alignment horizontal="right"/>
    </xf>
    <xf numFmtId="0" fontId="16" fillId="3" borderId="6" xfId="0" applyFont="1" applyFill="1" applyBorder="1" applyAlignment="1">
      <alignment horizontal="right"/>
    </xf>
    <xf numFmtId="44" fontId="16" fillId="3" borderId="1" xfId="0" applyNumberFormat="1" applyFont="1" applyFill="1" applyBorder="1"/>
    <xf numFmtId="44" fontId="16" fillId="3" borderId="1" xfId="0" applyNumberFormat="1" applyFont="1" applyFill="1" applyBorder="1" applyAlignment="1">
      <alignment horizontal="center"/>
    </xf>
  </cellXfs>
  <cellStyles count="295">
    <cellStyle name="Dziesiętny 2" xfId="2" xr:uid="{00000000-0005-0000-0000-000000000000}"/>
    <cellStyle name="Dziesiętny 2 10" xfId="3" xr:uid="{00000000-0005-0000-0000-000001000000}"/>
    <cellStyle name="Dziesiętny 2 10 2" xfId="228" xr:uid="{00000000-0005-0000-0000-000002000000}"/>
    <cellStyle name="Dziesiętny 2 11" xfId="4" xr:uid="{00000000-0005-0000-0000-000003000000}"/>
    <cellStyle name="Dziesiętny 2 12" xfId="5" xr:uid="{00000000-0005-0000-0000-000004000000}"/>
    <cellStyle name="Dziesiętny 2 13" xfId="6" xr:uid="{00000000-0005-0000-0000-000005000000}"/>
    <cellStyle name="Dziesiętny 2 14" xfId="7" xr:uid="{00000000-0005-0000-0000-000006000000}"/>
    <cellStyle name="Dziesiętny 2 15" xfId="8" xr:uid="{00000000-0005-0000-0000-000007000000}"/>
    <cellStyle name="Dziesiętny 2 2" xfId="9" xr:uid="{00000000-0005-0000-0000-000008000000}"/>
    <cellStyle name="Dziesiętny 2 2 2" xfId="10" xr:uid="{00000000-0005-0000-0000-000009000000}"/>
    <cellStyle name="Dziesiętny 2 2 2 2" xfId="229" xr:uid="{00000000-0005-0000-0000-00000A000000}"/>
    <cellStyle name="Dziesiętny 2 2 3" xfId="11" xr:uid="{00000000-0005-0000-0000-00000B000000}"/>
    <cellStyle name="Dziesiętny 2 2 3 2" xfId="230" xr:uid="{00000000-0005-0000-0000-00000C000000}"/>
    <cellStyle name="Dziesiętny 2 2 4" xfId="12" xr:uid="{00000000-0005-0000-0000-00000D000000}"/>
    <cellStyle name="Dziesiętny 2 2 4 2" xfId="231" xr:uid="{00000000-0005-0000-0000-00000E000000}"/>
    <cellStyle name="Dziesiętny 2 2 5" xfId="13" xr:uid="{00000000-0005-0000-0000-00000F000000}"/>
    <cellStyle name="Dziesiętny 2 2 5 2" xfId="232" xr:uid="{00000000-0005-0000-0000-000010000000}"/>
    <cellStyle name="Dziesiętny 2 2 6" xfId="233" xr:uid="{00000000-0005-0000-0000-000011000000}"/>
    <cellStyle name="Dziesiętny 2 3" xfId="14" xr:uid="{00000000-0005-0000-0000-000012000000}"/>
    <cellStyle name="Dziesiętny 2 3 2" xfId="15" xr:uid="{00000000-0005-0000-0000-000013000000}"/>
    <cellStyle name="Dziesiętny 2 3 2 2" xfId="234" xr:uid="{00000000-0005-0000-0000-000014000000}"/>
    <cellStyle name="Dziesiętny 2 3 3" xfId="235" xr:uid="{00000000-0005-0000-0000-000015000000}"/>
    <cellStyle name="Dziesiętny 2 4" xfId="16" xr:uid="{00000000-0005-0000-0000-000016000000}"/>
    <cellStyle name="Dziesiętny 2 4 2" xfId="236" xr:uid="{00000000-0005-0000-0000-000017000000}"/>
    <cellStyle name="Dziesiętny 2 5" xfId="17" xr:uid="{00000000-0005-0000-0000-000018000000}"/>
    <cellStyle name="Dziesiętny 2 5 2" xfId="237" xr:uid="{00000000-0005-0000-0000-000019000000}"/>
    <cellStyle name="Dziesiętny 2 6" xfId="18" xr:uid="{00000000-0005-0000-0000-00001A000000}"/>
    <cellStyle name="Dziesiętny 2 6 2" xfId="238" xr:uid="{00000000-0005-0000-0000-00001B000000}"/>
    <cellStyle name="Dziesiętny 2 7" xfId="19" xr:uid="{00000000-0005-0000-0000-00001C000000}"/>
    <cellStyle name="Dziesiętny 2 7 2" xfId="239" xr:uid="{00000000-0005-0000-0000-00001D000000}"/>
    <cellStyle name="Dziesiętny 2 8" xfId="20" xr:uid="{00000000-0005-0000-0000-00001E000000}"/>
    <cellStyle name="Dziesiętny 2 8 2" xfId="240" xr:uid="{00000000-0005-0000-0000-00001F000000}"/>
    <cellStyle name="Dziesiętny 2 9" xfId="21" xr:uid="{00000000-0005-0000-0000-000020000000}"/>
    <cellStyle name="Dziesiętny 2 9 2" xfId="241" xr:uid="{00000000-0005-0000-0000-000021000000}"/>
    <cellStyle name="Dziesiętny 3" xfId="22" xr:uid="{00000000-0005-0000-0000-000022000000}"/>
    <cellStyle name="Dziesiętny 4" xfId="23" xr:uid="{00000000-0005-0000-0000-000023000000}"/>
    <cellStyle name="Dziesiętny 5" xfId="24" xr:uid="{00000000-0005-0000-0000-000024000000}"/>
    <cellStyle name="Dziesiętny 6" xfId="25" xr:uid="{00000000-0005-0000-0000-000025000000}"/>
    <cellStyle name="Dziesiętny 7" xfId="26" xr:uid="{00000000-0005-0000-0000-000026000000}"/>
    <cellStyle name="Dziesiętny 8" xfId="27" xr:uid="{00000000-0005-0000-0000-000027000000}"/>
    <cellStyle name="Dziesiętny 9" xfId="242" xr:uid="{00000000-0005-0000-0000-000028000000}"/>
    <cellStyle name="Excel Built-in Normal" xfId="28" xr:uid="{00000000-0005-0000-0000-000029000000}"/>
    <cellStyle name="Excel Built-in Normal 1" xfId="29" xr:uid="{00000000-0005-0000-0000-00002A000000}"/>
    <cellStyle name="Excel Built-in Normal 2" xfId="30" xr:uid="{00000000-0005-0000-0000-00002B000000}"/>
    <cellStyle name="Excel Built-in Normal 3" xfId="31" xr:uid="{00000000-0005-0000-0000-00002C000000}"/>
    <cellStyle name="Excel Built-in Normal 4" xfId="32" xr:uid="{00000000-0005-0000-0000-00002D000000}"/>
    <cellStyle name="Excel Built-in Normal 5" xfId="33" xr:uid="{00000000-0005-0000-0000-00002E000000}"/>
    <cellStyle name="Excel Built-in Normal 6" xfId="34" xr:uid="{00000000-0005-0000-0000-00002F000000}"/>
    <cellStyle name="Excel Built-in Normal 7" xfId="35" xr:uid="{00000000-0005-0000-0000-000030000000}"/>
    <cellStyle name="Excel Built-in Normal 8" xfId="36" xr:uid="{00000000-0005-0000-0000-000031000000}"/>
    <cellStyle name="Excel Built-in Normal 9" xfId="37" xr:uid="{00000000-0005-0000-0000-000032000000}"/>
    <cellStyle name="Excel Built-in Percent" xfId="38" xr:uid="{00000000-0005-0000-0000-000033000000}"/>
    <cellStyle name="Hyperlink 3" xfId="39" xr:uid="{00000000-0005-0000-0000-000034000000}"/>
    <cellStyle name="Normal 2" xfId="40" xr:uid="{00000000-0005-0000-0000-000035000000}"/>
    <cellStyle name="Normal 3" xfId="41" xr:uid="{00000000-0005-0000-0000-000036000000}"/>
    <cellStyle name="Normal 3 2" xfId="42" xr:uid="{00000000-0005-0000-0000-000037000000}"/>
    <cellStyle name="Normal 3 2 2" xfId="43" xr:uid="{00000000-0005-0000-0000-000038000000}"/>
    <cellStyle name="Normal 3 2 3" xfId="44" xr:uid="{00000000-0005-0000-0000-000039000000}"/>
    <cellStyle name="Normal 3 2 4" xfId="45" xr:uid="{00000000-0005-0000-0000-00003A000000}"/>
    <cellStyle name="Normal 3 3" xfId="46" xr:uid="{00000000-0005-0000-0000-00003B000000}"/>
    <cellStyle name="Normal 3 3 2" xfId="47" xr:uid="{00000000-0005-0000-0000-00003C000000}"/>
    <cellStyle name="Normal 3 4" xfId="48" xr:uid="{00000000-0005-0000-0000-00003D000000}"/>
    <cellStyle name="Normal 3 5" xfId="49" xr:uid="{00000000-0005-0000-0000-00003E000000}"/>
    <cellStyle name="Normal 3 6" xfId="50" xr:uid="{00000000-0005-0000-0000-00003F000000}"/>
    <cellStyle name="Normal 3 7" xfId="51" xr:uid="{00000000-0005-0000-0000-000040000000}"/>
    <cellStyle name="Normal 4" xfId="52" xr:uid="{00000000-0005-0000-0000-000041000000}"/>
    <cellStyle name="Normalny" xfId="0" builtinId="0"/>
    <cellStyle name="Normalny 10" xfId="53" xr:uid="{00000000-0005-0000-0000-000043000000}"/>
    <cellStyle name="Normalny 11" xfId="54" xr:uid="{00000000-0005-0000-0000-000044000000}"/>
    <cellStyle name="Normalny 11 2" xfId="55" xr:uid="{00000000-0005-0000-0000-000045000000}"/>
    <cellStyle name="Normalny 11 3" xfId="56" xr:uid="{00000000-0005-0000-0000-000046000000}"/>
    <cellStyle name="Normalny 110" xfId="57" xr:uid="{00000000-0005-0000-0000-000047000000}"/>
    <cellStyle name="Normalny 12" xfId="58" xr:uid="{00000000-0005-0000-0000-000048000000}"/>
    <cellStyle name="Normalny 12 2" xfId="59" xr:uid="{00000000-0005-0000-0000-000049000000}"/>
    <cellStyle name="Normalny 12 3" xfId="60" xr:uid="{00000000-0005-0000-0000-00004A000000}"/>
    <cellStyle name="Normalny 13" xfId="61" xr:uid="{00000000-0005-0000-0000-00004B000000}"/>
    <cellStyle name="Normalny 13 2" xfId="62" xr:uid="{00000000-0005-0000-0000-00004C000000}"/>
    <cellStyle name="Normalny 13 3" xfId="63" xr:uid="{00000000-0005-0000-0000-00004D000000}"/>
    <cellStyle name="Normalny 14" xfId="64" xr:uid="{00000000-0005-0000-0000-00004E000000}"/>
    <cellStyle name="Normalny 14 2" xfId="65" xr:uid="{00000000-0005-0000-0000-00004F000000}"/>
    <cellStyle name="Normalny 14 3" xfId="66" xr:uid="{00000000-0005-0000-0000-000050000000}"/>
    <cellStyle name="Normalny 15" xfId="67" xr:uid="{00000000-0005-0000-0000-000051000000}"/>
    <cellStyle name="Normalny 15 2" xfId="68" xr:uid="{00000000-0005-0000-0000-000052000000}"/>
    <cellStyle name="Normalny 15 3" xfId="69" xr:uid="{00000000-0005-0000-0000-000053000000}"/>
    <cellStyle name="Normalny 16" xfId="70" xr:uid="{00000000-0005-0000-0000-000054000000}"/>
    <cellStyle name="Normalny 16 2" xfId="71" xr:uid="{00000000-0005-0000-0000-000055000000}"/>
    <cellStyle name="Normalny 16 3" xfId="72" xr:uid="{00000000-0005-0000-0000-000056000000}"/>
    <cellStyle name="Normalny 17" xfId="291" xr:uid="{00000000-0005-0000-0000-000057000000}"/>
    <cellStyle name="Normalny 18" xfId="1" xr:uid="{00000000-0005-0000-0000-000058000000}"/>
    <cellStyle name="Normalny 2" xfId="73" xr:uid="{00000000-0005-0000-0000-000059000000}"/>
    <cellStyle name="Normalny 2 10" xfId="74" xr:uid="{00000000-0005-0000-0000-00005A000000}"/>
    <cellStyle name="Normalny 2 11" xfId="75" xr:uid="{00000000-0005-0000-0000-00005B000000}"/>
    <cellStyle name="Normalny 2 12" xfId="76" xr:uid="{00000000-0005-0000-0000-00005C000000}"/>
    <cellStyle name="Normalny 2 13" xfId="77" xr:uid="{00000000-0005-0000-0000-00005D000000}"/>
    <cellStyle name="Normalny 2 14" xfId="78" xr:uid="{00000000-0005-0000-0000-00005E000000}"/>
    <cellStyle name="Normalny 2 15" xfId="292" xr:uid="{00000000-0005-0000-0000-00005F000000}"/>
    <cellStyle name="Normalny 2 2" xfId="79" xr:uid="{00000000-0005-0000-0000-000060000000}"/>
    <cellStyle name="Normalny 2 2 10" xfId="80" xr:uid="{00000000-0005-0000-0000-000061000000}"/>
    <cellStyle name="Normalny 2 2 11" xfId="81" xr:uid="{00000000-0005-0000-0000-000062000000}"/>
    <cellStyle name="Normalny 2 2 12" xfId="82" xr:uid="{00000000-0005-0000-0000-000063000000}"/>
    <cellStyle name="Normalny 2 2 13" xfId="83" xr:uid="{00000000-0005-0000-0000-000064000000}"/>
    <cellStyle name="Normalny 2 2 2" xfId="84" xr:uid="{00000000-0005-0000-0000-000065000000}"/>
    <cellStyle name="Normalny 2 2 3" xfId="85" xr:uid="{00000000-0005-0000-0000-000066000000}"/>
    <cellStyle name="Normalny 2 2 3 2" xfId="86" xr:uid="{00000000-0005-0000-0000-000067000000}"/>
    <cellStyle name="Normalny 2 2 3 3" xfId="87" xr:uid="{00000000-0005-0000-0000-000068000000}"/>
    <cellStyle name="Normalny 2 2 3 4" xfId="88" xr:uid="{00000000-0005-0000-0000-000069000000}"/>
    <cellStyle name="Normalny 2 2 4" xfId="89" xr:uid="{00000000-0005-0000-0000-00006A000000}"/>
    <cellStyle name="Normalny 2 2 4 2" xfId="90" xr:uid="{00000000-0005-0000-0000-00006B000000}"/>
    <cellStyle name="Normalny 2 2 5" xfId="91" xr:uid="{00000000-0005-0000-0000-00006C000000}"/>
    <cellStyle name="Normalny 2 2 6" xfId="92" xr:uid="{00000000-0005-0000-0000-00006D000000}"/>
    <cellStyle name="Normalny 2 2 7" xfId="93" xr:uid="{00000000-0005-0000-0000-00006E000000}"/>
    <cellStyle name="Normalny 2 2 8" xfId="94" xr:uid="{00000000-0005-0000-0000-00006F000000}"/>
    <cellStyle name="Normalny 2 2 9" xfId="95" xr:uid="{00000000-0005-0000-0000-000070000000}"/>
    <cellStyle name="Normalny 2 3" xfId="96" xr:uid="{00000000-0005-0000-0000-000071000000}"/>
    <cellStyle name="Normalny 2 3 2" xfId="97" xr:uid="{00000000-0005-0000-0000-000072000000}"/>
    <cellStyle name="Normalny 2 4" xfId="98" xr:uid="{00000000-0005-0000-0000-000073000000}"/>
    <cellStyle name="Normalny 2 5" xfId="99" xr:uid="{00000000-0005-0000-0000-000074000000}"/>
    <cellStyle name="Normalny 2 6" xfId="100" xr:uid="{00000000-0005-0000-0000-000075000000}"/>
    <cellStyle name="Normalny 2 7" xfId="101" xr:uid="{00000000-0005-0000-0000-000076000000}"/>
    <cellStyle name="Normalny 2 8" xfId="102" xr:uid="{00000000-0005-0000-0000-000077000000}"/>
    <cellStyle name="Normalny 2 9" xfId="103" xr:uid="{00000000-0005-0000-0000-000078000000}"/>
    <cellStyle name="Normalny 21" xfId="104" xr:uid="{00000000-0005-0000-0000-000079000000}"/>
    <cellStyle name="Normalny 3" xfId="105" xr:uid="{00000000-0005-0000-0000-00007A000000}"/>
    <cellStyle name="Normalny 3 2" xfId="106" xr:uid="{00000000-0005-0000-0000-00007B000000}"/>
    <cellStyle name="Normalny 4" xfId="107" xr:uid="{00000000-0005-0000-0000-00007C000000}"/>
    <cellStyle name="Normalny 5" xfId="108" xr:uid="{00000000-0005-0000-0000-00007D000000}"/>
    <cellStyle name="Normalny 6" xfId="109" xr:uid="{00000000-0005-0000-0000-00007E000000}"/>
    <cellStyle name="Normalny 6 2" xfId="110" xr:uid="{00000000-0005-0000-0000-00007F000000}"/>
    <cellStyle name="Normalny 6 2 2" xfId="111" xr:uid="{00000000-0005-0000-0000-000080000000}"/>
    <cellStyle name="Normalny 6 3" xfId="112" xr:uid="{00000000-0005-0000-0000-000081000000}"/>
    <cellStyle name="Normalny 6 4" xfId="113" xr:uid="{00000000-0005-0000-0000-000082000000}"/>
    <cellStyle name="Normalny 6 5" xfId="114" xr:uid="{00000000-0005-0000-0000-000083000000}"/>
    <cellStyle name="Normalny 6 6" xfId="115" xr:uid="{00000000-0005-0000-0000-000084000000}"/>
    <cellStyle name="Normalny 7" xfId="116" xr:uid="{00000000-0005-0000-0000-000085000000}"/>
    <cellStyle name="Normalny 7 2" xfId="117" xr:uid="{00000000-0005-0000-0000-000086000000}"/>
    <cellStyle name="Normalny 7 2 2" xfId="118" xr:uid="{00000000-0005-0000-0000-000087000000}"/>
    <cellStyle name="Normalny 7 2 3" xfId="119" xr:uid="{00000000-0005-0000-0000-000088000000}"/>
    <cellStyle name="Normalny 7 2 4" xfId="120" xr:uid="{00000000-0005-0000-0000-000089000000}"/>
    <cellStyle name="Normalny 7 3" xfId="121" xr:uid="{00000000-0005-0000-0000-00008A000000}"/>
    <cellStyle name="Normalny 7 3 2" xfId="122" xr:uid="{00000000-0005-0000-0000-00008B000000}"/>
    <cellStyle name="Normalny 7 4" xfId="123" xr:uid="{00000000-0005-0000-0000-00008C000000}"/>
    <cellStyle name="Normalny 7 5" xfId="124" xr:uid="{00000000-0005-0000-0000-00008D000000}"/>
    <cellStyle name="Normalny 7 6" xfId="125" xr:uid="{00000000-0005-0000-0000-00008E000000}"/>
    <cellStyle name="Normalny 7 7" xfId="126" xr:uid="{00000000-0005-0000-0000-00008F000000}"/>
    <cellStyle name="Normalny 70" xfId="127" xr:uid="{00000000-0005-0000-0000-000090000000}"/>
    <cellStyle name="Normalny 8" xfId="128" xr:uid="{00000000-0005-0000-0000-000091000000}"/>
    <cellStyle name="Normalny 8 2" xfId="129" xr:uid="{00000000-0005-0000-0000-000092000000}"/>
    <cellStyle name="Normalny 8 2 2" xfId="130" xr:uid="{00000000-0005-0000-0000-000093000000}"/>
    <cellStyle name="Normalny 8 2 3" xfId="131" xr:uid="{00000000-0005-0000-0000-000094000000}"/>
    <cellStyle name="Normalny 8 2 4" xfId="132" xr:uid="{00000000-0005-0000-0000-000095000000}"/>
    <cellStyle name="Normalny 8 3" xfId="133" xr:uid="{00000000-0005-0000-0000-000096000000}"/>
    <cellStyle name="Normalny 8 3 2" xfId="134" xr:uid="{00000000-0005-0000-0000-000097000000}"/>
    <cellStyle name="Normalny 8 4" xfId="135" xr:uid="{00000000-0005-0000-0000-000098000000}"/>
    <cellStyle name="Normalny 8 5" xfId="136" xr:uid="{00000000-0005-0000-0000-000099000000}"/>
    <cellStyle name="Normalny 8 6" xfId="137" xr:uid="{00000000-0005-0000-0000-00009A000000}"/>
    <cellStyle name="Normalny 8 7" xfId="138" xr:uid="{00000000-0005-0000-0000-00009B000000}"/>
    <cellStyle name="Normalny 9" xfId="139" xr:uid="{00000000-0005-0000-0000-00009C000000}"/>
    <cellStyle name="Procentowy 2" xfId="140" xr:uid="{00000000-0005-0000-0000-00009D000000}"/>
    <cellStyle name="Procentowy 2 2" xfId="141" xr:uid="{00000000-0005-0000-0000-00009E000000}"/>
    <cellStyle name="Procentowy 2 2 2" xfId="142" xr:uid="{00000000-0005-0000-0000-00009F000000}"/>
    <cellStyle name="Procentowy 2 2 3" xfId="143" xr:uid="{00000000-0005-0000-0000-0000A0000000}"/>
    <cellStyle name="Procentowy 2 2 3 2" xfId="243" xr:uid="{00000000-0005-0000-0000-0000A1000000}"/>
    <cellStyle name="Procentowy 2 2 4" xfId="144" xr:uid="{00000000-0005-0000-0000-0000A2000000}"/>
    <cellStyle name="Procentowy 2 2 4 2" xfId="145" xr:uid="{00000000-0005-0000-0000-0000A3000000}"/>
    <cellStyle name="Procentowy 2 2 5" xfId="146" xr:uid="{00000000-0005-0000-0000-0000A4000000}"/>
    <cellStyle name="Procentowy 2 2 6" xfId="147" xr:uid="{00000000-0005-0000-0000-0000A5000000}"/>
    <cellStyle name="Procentowy 2 2 7" xfId="148" xr:uid="{00000000-0005-0000-0000-0000A6000000}"/>
    <cellStyle name="Procentowy 2 2 8" xfId="149" xr:uid="{00000000-0005-0000-0000-0000A7000000}"/>
    <cellStyle name="Procentowy 2 3" xfId="150" xr:uid="{00000000-0005-0000-0000-0000A8000000}"/>
    <cellStyle name="Procentowy 2 3 2" xfId="151" xr:uid="{00000000-0005-0000-0000-0000A9000000}"/>
    <cellStyle name="Procentowy 2 4" xfId="152" xr:uid="{00000000-0005-0000-0000-0000AA000000}"/>
    <cellStyle name="Procentowy 2 5" xfId="153" xr:uid="{00000000-0005-0000-0000-0000AB000000}"/>
    <cellStyle name="Procentowy 2 6" xfId="154" xr:uid="{00000000-0005-0000-0000-0000AC000000}"/>
    <cellStyle name="Procentowy 2 7" xfId="155" xr:uid="{00000000-0005-0000-0000-0000AD000000}"/>
    <cellStyle name="Procentowy 3" xfId="156" xr:uid="{00000000-0005-0000-0000-0000AE000000}"/>
    <cellStyle name="Procentowy 4" xfId="157" xr:uid="{00000000-0005-0000-0000-0000AF000000}"/>
    <cellStyle name="Procentowy 4 2" xfId="158" xr:uid="{00000000-0005-0000-0000-0000B0000000}"/>
    <cellStyle name="Procentowy 4 2 2" xfId="244" xr:uid="{00000000-0005-0000-0000-0000B1000000}"/>
    <cellStyle name="Procentowy 4 3" xfId="159" xr:uid="{00000000-0005-0000-0000-0000B2000000}"/>
    <cellStyle name="Procentowy 4 3 2" xfId="160" xr:uid="{00000000-0005-0000-0000-0000B3000000}"/>
    <cellStyle name="Procentowy 4 4" xfId="161" xr:uid="{00000000-0005-0000-0000-0000B4000000}"/>
    <cellStyle name="Procentowy 4 5" xfId="162" xr:uid="{00000000-0005-0000-0000-0000B5000000}"/>
    <cellStyle name="Procentowy 4 6" xfId="163" xr:uid="{00000000-0005-0000-0000-0000B6000000}"/>
    <cellStyle name="Procentowy 4 7" xfId="164" xr:uid="{00000000-0005-0000-0000-0000B7000000}"/>
    <cellStyle name="Procentowy 5" xfId="165" xr:uid="{00000000-0005-0000-0000-0000B8000000}"/>
    <cellStyle name="Procentowy 5 2" xfId="166" xr:uid="{00000000-0005-0000-0000-0000B9000000}"/>
    <cellStyle name="Procentowy 5 2 2" xfId="167" xr:uid="{00000000-0005-0000-0000-0000BA000000}"/>
    <cellStyle name="Procentowy 5 3" xfId="168" xr:uid="{00000000-0005-0000-0000-0000BB000000}"/>
    <cellStyle name="Procentowy 5 4" xfId="169" xr:uid="{00000000-0005-0000-0000-0000BC000000}"/>
    <cellStyle name="Procentowy 5 5" xfId="170" xr:uid="{00000000-0005-0000-0000-0000BD000000}"/>
    <cellStyle name="Procentowy 5 6" xfId="171" xr:uid="{00000000-0005-0000-0000-0000BE000000}"/>
    <cellStyle name="Procentowy 6" xfId="172" xr:uid="{00000000-0005-0000-0000-0000BF000000}"/>
    <cellStyle name="Procentowy 6 2" xfId="173" xr:uid="{00000000-0005-0000-0000-0000C0000000}"/>
    <cellStyle name="Procentowy 7" xfId="174" xr:uid="{00000000-0005-0000-0000-0000C1000000}"/>
    <cellStyle name="Procentowy 7 2" xfId="175" xr:uid="{00000000-0005-0000-0000-0000C2000000}"/>
    <cellStyle name="Procentowy 7 2 2" xfId="245" xr:uid="{00000000-0005-0000-0000-0000C3000000}"/>
    <cellStyle name="Procentowy 7 3" xfId="176" xr:uid="{00000000-0005-0000-0000-0000C4000000}"/>
    <cellStyle name="Procentowy 7 3 2" xfId="177" xr:uid="{00000000-0005-0000-0000-0000C5000000}"/>
    <cellStyle name="Procentowy 7 4" xfId="178" xr:uid="{00000000-0005-0000-0000-0000C6000000}"/>
    <cellStyle name="Procentowy 7 5" xfId="179" xr:uid="{00000000-0005-0000-0000-0000C7000000}"/>
    <cellStyle name="Procentowy 7 6" xfId="180" xr:uid="{00000000-0005-0000-0000-0000C8000000}"/>
    <cellStyle name="Procentowy 7 7" xfId="181" xr:uid="{00000000-0005-0000-0000-0000C9000000}"/>
    <cellStyle name="Tekst objaśnienia 2" xfId="182" xr:uid="{00000000-0005-0000-0000-0000CA000000}"/>
    <cellStyle name="Tekst objaśnienia 3" xfId="183" xr:uid="{00000000-0005-0000-0000-0000CB000000}"/>
    <cellStyle name="Walutowy" xfId="294" builtinId="4"/>
    <cellStyle name="Walutowy 2" xfId="184" xr:uid="{00000000-0005-0000-0000-0000CD000000}"/>
    <cellStyle name="Walutowy 2 2" xfId="185" xr:uid="{00000000-0005-0000-0000-0000CE000000}"/>
    <cellStyle name="Walutowy 2 2 2" xfId="186" xr:uid="{00000000-0005-0000-0000-0000CF000000}"/>
    <cellStyle name="Walutowy 2 2 2 2" xfId="187" xr:uid="{00000000-0005-0000-0000-0000D0000000}"/>
    <cellStyle name="Walutowy 2 2 2 2 2" xfId="188" xr:uid="{00000000-0005-0000-0000-0000D1000000}"/>
    <cellStyle name="Walutowy 2 2 2 2 2 2" xfId="246" xr:uid="{00000000-0005-0000-0000-0000D2000000}"/>
    <cellStyle name="Walutowy 2 2 2 2 3" xfId="247" xr:uid="{00000000-0005-0000-0000-0000D3000000}"/>
    <cellStyle name="Walutowy 2 2 2 3" xfId="189" xr:uid="{00000000-0005-0000-0000-0000D4000000}"/>
    <cellStyle name="Walutowy 2 2 2 3 2" xfId="248" xr:uid="{00000000-0005-0000-0000-0000D5000000}"/>
    <cellStyle name="Walutowy 2 2 2 4" xfId="190" xr:uid="{00000000-0005-0000-0000-0000D6000000}"/>
    <cellStyle name="Walutowy 2 2 2 4 2" xfId="249" xr:uid="{00000000-0005-0000-0000-0000D7000000}"/>
    <cellStyle name="Walutowy 2 2 2 5" xfId="191" xr:uid="{00000000-0005-0000-0000-0000D8000000}"/>
    <cellStyle name="Walutowy 2 2 2 5 2" xfId="250" xr:uid="{00000000-0005-0000-0000-0000D9000000}"/>
    <cellStyle name="Walutowy 2 2 2 6" xfId="192" xr:uid="{00000000-0005-0000-0000-0000DA000000}"/>
    <cellStyle name="Walutowy 2 2 2 6 2" xfId="251" xr:uid="{00000000-0005-0000-0000-0000DB000000}"/>
    <cellStyle name="Walutowy 2 2 2 7" xfId="252" xr:uid="{00000000-0005-0000-0000-0000DC000000}"/>
    <cellStyle name="Walutowy 2 2 2 8" xfId="293" xr:uid="{00000000-0005-0000-0000-0000DD000000}"/>
    <cellStyle name="Walutowy 2 2 3" xfId="193" xr:uid="{00000000-0005-0000-0000-0000DE000000}"/>
    <cellStyle name="Walutowy 2 2 3 2" xfId="194" xr:uid="{00000000-0005-0000-0000-0000DF000000}"/>
    <cellStyle name="Walutowy 2 2 3 2 2" xfId="253" xr:uid="{00000000-0005-0000-0000-0000E0000000}"/>
    <cellStyle name="Walutowy 2 2 3 3" xfId="195" xr:uid="{00000000-0005-0000-0000-0000E1000000}"/>
    <cellStyle name="Walutowy 2 2 3 3 2" xfId="254" xr:uid="{00000000-0005-0000-0000-0000E2000000}"/>
    <cellStyle name="Walutowy 2 2 3 4" xfId="196" xr:uid="{00000000-0005-0000-0000-0000E3000000}"/>
    <cellStyle name="Walutowy 2 2 3 4 2" xfId="255" xr:uid="{00000000-0005-0000-0000-0000E4000000}"/>
    <cellStyle name="Walutowy 2 2 3 5" xfId="256" xr:uid="{00000000-0005-0000-0000-0000E5000000}"/>
    <cellStyle name="Walutowy 2 2 4" xfId="197" xr:uid="{00000000-0005-0000-0000-0000E6000000}"/>
    <cellStyle name="Walutowy 2 2 4 2" xfId="198" xr:uid="{00000000-0005-0000-0000-0000E7000000}"/>
    <cellStyle name="Walutowy 2 2 4 2 2" xfId="257" xr:uid="{00000000-0005-0000-0000-0000E8000000}"/>
    <cellStyle name="Walutowy 2 2 4 3" xfId="258" xr:uid="{00000000-0005-0000-0000-0000E9000000}"/>
    <cellStyle name="Walutowy 2 2 5" xfId="199" xr:uid="{00000000-0005-0000-0000-0000EA000000}"/>
    <cellStyle name="Walutowy 2 2 5 2" xfId="259" xr:uid="{00000000-0005-0000-0000-0000EB000000}"/>
    <cellStyle name="Walutowy 2 2 6" xfId="200" xr:uid="{00000000-0005-0000-0000-0000EC000000}"/>
    <cellStyle name="Walutowy 2 2 6 2" xfId="260" xr:uid="{00000000-0005-0000-0000-0000ED000000}"/>
    <cellStyle name="Walutowy 2 2 7" xfId="201" xr:uid="{00000000-0005-0000-0000-0000EE000000}"/>
    <cellStyle name="Walutowy 2 2 7 2" xfId="261" xr:uid="{00000000-0005-0000-0000-0000EF000000}"/>
    <cellStyle name="Walutowy 2 2 8" xfId="202" xr:uid="{00000000-0005-0000-0000-0000F0000000}"/>
    <cellStyle name="Walutowy 2 2 8 2" xfId="262" xr:uid="{00000000-0005-0000-0000-0000F1000000}"/>
    <cellStyle name="Walutowy 2 2 9" xfId="263" xr:uid="{00000000-0005-0000-0000-0000F2000000}"/>
    <cellStyle name="Walutowy 2 3" xfId="203" xr:uid="{00000000-0005-0000-0000-0000F3000000}"/>
    <cellStyle name="Walutowy 2 3 2" xfId="204" xr:uid="{00000000-0005-0000-0000-0000F4000000}"/>
    <cellStyle name="Walutowy 2 3 2 2" xfId="264" xr:uid="{00000000-0005-0000-0000-0000F5000000}"/>
    <cellStyle name="Walutowy 2 3 3" xfId="265" xr:uid="{00000000-0005-0000-0000-0000F6000000}"/>
    <cellStyle name="Walutowy 2 4" xfId="205" xr:uid="{00000000-0005-0000-0000-0000F7000000}"/>
    <cellStyle name="Walutowy 2 4 2" xfId="266" xr:uid="{00000000-0005-0000-0000-0000F8000000}"/>
    <cellStyle name="Walutowy 2 5" xfId="206" xr:uid="{00000000-0005-0000-0000-0000F9000000}"/>
    <cellStyle name="Walutowy 2 5 2" xfId="267" xr:uid="{00000000-0005-0000-0000-0000FA000000}"/>
    <cellStyle name="Walutowy 2 6" xfId="207" xr:uid="{00000000-0005-0000-0000-0000FB000000}"/>
    <cellStyle name="Walutowy 2 6 2" xfId="268" xr:uid="{00000000-0005-0000-0000-0000FC000000}"/>
    <cellStyle name="Walutowy 2 7" xfId="208" xr:uid="{00000000-0005-0000-0000-0000FD000000}"/>
    <cellStyle name="Walutowy 2 7 2" xfId="269" xr:uid="{00000000-0005-0000-0000-0000FE000000}"/>
    <cellStyle name="Walutowy 2 8" xfId="270" xr:uid="{00000000-0005-0000-0000-0000FF000000}"/>
    <cellStyle name="Walutowy 3" xfId="209" xr:uid="{00000000-0005-0000-0000-000000010000}"/>
    <cellStyle name="Walutowy 3 2" xfId="210" xr:uid="{00000000-0005-0000-0000-000001010000}"/>
    <cellStyle name="Walutowy 3 2 2" xfId="211" xr:uid="{00000000-0005-0000-0000-000002010000}"/>
    <cellStyle name="Walutowy 3 2 2 2" xfId="271" xr:uid="{00000000-0005-0000-0000-000003010000}"/>
    <cellStyle name="Walutowy 3 2 3" xfId="212" xr:uid="{00000000-0005-0000-0000-000004010000}"/>
    <cellStyle name="Walutowy 3 2 3 2" xfId="272" xr:uid="{00000000-0005-0000-0000-000005010000}"/>
    <cellStyle name="Walutowy 3 2 4" xfId="213" xr:uid="{00000000-0005-0000-0000-000006010000}"/>
    <cellStyle name="Walutowy 3 2 4 2" xfId="273" xr:uid="{00000000-0005-0000-0000-000007010000}"/>
    <cellStyle name="Walutowy 3 2 5" xfId="274" xr:uid="{00000000-0005-0000-0000-000008010000}"/>
    <cellStyle name="Walutowy 3 3" xfId="214" xr:uid="{00000000-0005-0000-0000-000009010000}"/>
    <cellStyle name="Walutowy 3 3 2" xfId="215" xr:uid="{00000000-0005-0000-0000-00000A010000}"/>
    <cellStyle name="Walutowy 3 3 2 2" xfId="275" xr:uid="{00000000-0005-0000-0000-00000B010000}"/>
    <cellStyle name="Walutowy 3 3 3" xfId="276" xr:uid="{00000000-0005-0000-0000-00000C010000}"/>
    <cellStyle name="Walutowy 3 4" xfId="216" xr:uid="{00000000-0005-0000-0000-00000D010000}"/>
    <cellStyle name="Walutowy 3 4 2" xfId="277" xr:uid="{00000000-0005-0000-0000-00000E010000}"/>
    <cellStyle name="Walutowy 3 5" xfId="217" xr:uid="{00000000-0005-0000-0000-00000F010000}"/>
    <cellStyle name="Walutowy 3 5 2" xfId="278" xr:uid="{00000000-0005-0000-0000-000010010000}"/>
    <cellStyle name="Walutowy 3 6" xfId="218" xr:uid="{00000000-0005-0000-0000-000011010000}"/>
    <cellStyle name="Walutowy 3 6 2" xfId="279" xr:uid="{00000000-0005-0000-0000-000012010000}"/>
    <cellStyle name="Walutowy 3 7" xfId="219" xr:uid="{00000000-0005-0000-0000-000013010000}"/>
    <cellStyle name="Walutowy 3 7 2" xfId="280" xr:uid="{00000000-0005-0000-0000-000014010000}"/>
    <cellStyle name="Walutowy 3 8" xfId="281" xr:uid="{00000000-0005-0000-0000-000015010000}"/>
    <cellStyle name="Walutowy 4" xfId="220" xr:uid="{00000000-0005-0000-0000-000016010000}"/>
    <cellStyle name="Walutowy 4 2" xfId="221" xr:uid="{00000000-0005-0000-0000-000017010000}"/>
    <cellStyle name="Walutowy 4 2 2" xfId="282" xr:uid="{00000000-0005-0000-0000-000018010000}"/>
    <cellStyle name="Walutowy 4 3" xfId="222" xr:uid="{00000000-0005-0000-0000-000019010000}"/>
    <cellStyle name="Walutowy 4 3 2" xfId="283" xr:uid="{00000000-0005-0000-0000-00001A010000}"/>
    <cellStyle name="Walutowy 4 4" xfId="223" xr:uid="{00000000-0005-0000-0000-00001B010000}"/>
    <cellStyle name="Walutowy 4 4 2" xfId="284" xr:uid="{00000000-0005-0000-0000-00001C010000}"/>
    <cellStyle name="Walutowy 4 5" xfId="285" xr:uid="{00000000-0005-0000-0000-00001D010000}"/>
    <cellStyle name="Walutowy 5" xfId="224" xr:uid="{00000000-0005-0000-0000-00001E010000}"/>
    <cellStyle name="Walutowy 5 2" xfId="225" xr:uid="{00000000-0005-0000-0000-00001F010000}"/>
    <cellStyle name="Walutowy 5 2 2" xfId="286" xr:uid="{00000000-0005-0000-0000-000020010000}"/>
    <cellStyle name="Walutowy 5 3" xfId="287" xr:uid="{00000000-0005-0000-0000-000021010000}"/>
    <cellStyle name="Walutowy 6" xfId="226" xr:uid="{00000000-0005-0000-0000-000022010000}"/>
    <cellStyle name="Walutowy 6 2" xfId="288" xr:uid="{00000000-0005-0000-0000-000023010000}"/>
    <cellStyle name="Walutowy 7" xfId="227" xr:uid="{00000000-0005-0000-0000-000024010000}"/>
    <cellStyle name="Walutowy 7 2" xfId="289" xr:uid="{00000000-0005-0000-0000-000025010000}"/>
    <cellStyle name="Walutowy 8" xfId="290" xr:uid="{00000000-0005-0000-0000-000026010000}"/>
  </cellStyles>
  <dxfs count="0"/>
  <tableStyles count="0" defaultTableStyle="TableStyleMedium2" defaultPivotStyle="PivotStyleLight16"/>
  <colors>
    <mruColors>
      <color rgb="FFFF3300"/>
      <color rgb="FFFFCCFF"/>
      <color rgb="FF008000"/>
      <color rgb="FFFF99FF"/>
      <color rgb="FF0000CC"/>
      <color rgb="FFFFFFCC"/>
      <color rgb="FFCCFF99"/>
      <color rgb="FF00FF00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2"/>
  <sheetViews>
    <sheetView tabSelected="1" zoomScale="115" zoomScaleNormal="115" workbookViewId="0">
      <pane ySplit="8" topLeftCell="A330" activePane="bottomLeft" state="frozen"/>
      <selection pane="bottomLeft" activeCell="N345" sqref="N345"/>
    </sheetView>
  </sheetViews>
  <sheetFormatPr defaultRowHeight="12"/>
  <cols>
    <col min="1" max="1" width="4.42578125" style="1" customWidth="1"/>
    <col min="2" max="2" width="14.5703125" style="1" customWidth="1"/>
    <col min="3" max="3" width="18.7109375" style="1" customWidth="1"/>
    <col min="4" max="4" width="23" style="1" customWidth="1"/>
    <col min="5" max="5" width="6.28515625" style="2" customWidth="1"/>
    <col min="6" max="6" width="13.5703125" style="2" customWidth="1"/>
    <col min="7" max="7" width="13.85546875" style="2" customWidth="1"/>
    <col min="8" max="8" width="9" style="2" customWidth="1"/>
    <col min="9" max="9" width="10.7109375" style="2" customWidth="1"/>
    <col min="10" max="10" width="14.85546875" style="2" customWidth="1"/>
    <col min="11" max="11" width="26.140625" style="2" customWidth="1"/>
    <col min="12" max="16384" width="9.140625" style="2"/>
  </cols>
  <sheetData>
    <row r="1" spans="1:13">
      <c r="I1" s="1"/>
      <c r="J1" s="1"/>
      <c r="K1" s="7" t="s">
        <v>441</v>
      </c>
    </row>
    <row r="2" spans="1:13" ht="12.75">
      <c r="A2" s="8" t="s">
        <v>442</v>
      </c>
      <c r="B2" s="8"/>
      <c r="C2" s="8"/>
    </row>
    <row r="3" spans="1:13" ht="12.75">
      <c r="A3" s="8"/>
    </row>
    <row r="4" spans="1:13" ht="15.75">
      <c r="A4" s="64" t="s">
        <v>443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3" s="3" customFormat="1">
      <c r="A5" s="57" t="s">
        <v>444</v>
      </c>
      <c r="B5" s="57" t="s">
        <v>445</v>
      </c>
      <c r="C5" s="57"/>
      <c r="D5" s="57" t="s">
        <v>446</v>
      </c>
      <c r="E5" s="58" t="s">
        <v>447</v>
      </c>
      <c r="F5" s="59" t="s">
        <v>448</v>
      </c>
      <c r="G5" s="59" t="s">
        <v>449</v>
      </c>
      <c r="H5" s="59" t="s">
        <v>450</v>
      </c>
      <c r="I5" s="59" t="s">
        <v>456</v>
      </c>
      <c r="J5" s="58" t="s">
        <v>451</v>
      </c>
      <c r="K5" s="54" t="s">
        <v>478</v>
      </c>
      <c r="M5" s="2"/>
    </row>
    <row r="6" spans="1:13" s="3" customFormat="1" ht="31.5" customHeight="1">
      <c r="A6" s="60"/>
      <c r="B6" s="60"/>
      <c r="C6" s="60"/>
      <c r="D6" s="60"/>
      <c r="E6" s="61"/>
      <c r="F6" s="59"/>
      <c r="G6" s="59"/>
      <c r="H6" s="59"/>
      <c r="I6" s="59"/>
      <c r="J6" s="61"/>
      <c r="K6" s="55"/>
      <c r="M6" s="2"/>
    </row>
    <row r="7" spans="1:13" s="3" customFormat="1" ht="21" customHeight="1">
      <c r="A7" s="62"/>
      <c r="B7" s="63" t="s">
        <v>452</v>
      </c>
      <c r="C7" s="63" t="s">
        <v>453</v>
      </c>
      <c r="D7" s="62"/>
      <c r="E7" s="54"/>
      <c r="F7" s="59"/>
      <c r="G7" s="59"/>
      <c r="H7" s="59"/>
      <c r="I7" s="58"/>
      <c r="J7" s="54"/>
      <c r="K7" s="56"/>
      <c r="M7" s="2"/>
    </row>
    <row r="8" spans="1:13" s="4" customFormat="1" ht="12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M8" s="2"/>
    </row>
    <row r="9" spans="1:13" ht="12.75">
      <c r="A9" s="65" t="s">
        <v>465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3" ht="12.75">
      <c r="A10" s="20">
        <v>1</v>
      </c>
      <c r="B10" s="11" t="s">
        <v>0</v>
      </c>
      <c r="C10" s="11" t="s">
        <v>1</v>
      </c>
      <c r="D10" s="11" t="s">
        <v>2</v>
      </c>
      <c r="E10" s="12">
        <v>1</v>
      </c>
      <c r="F10" s="21"/>
      <c r="G10" s="13">
        <f>E10*F10</f>
        <v>0</v>
      </c>
      <c r="H10" s="22"/>
      <c r="I10" s="15">
        <f>G10*H10</f>
        <v>0</v>
      </c>
      <c r="J10" s="16">
        <f>G10*H10+G10</f>
        <v>0</v>
      </c>
      <c r="K10" s="51" t="s">
        <v>479</v>
      </c>
    </row>
    <row r="11" spans="1:13" ht="12.75">
      <c r="A11" s="20">
        <v>2</v>
      </c>
      <c r="B11" s="45" t="s">
        <v>0</v>
      </c>
      <c r="C11" s="45" t="s">
        <v>3</v>
      </c>
      <c r="D11" s="11" t="s">
        <v>4</v>
      </c>
      <c r="E11" s="12">
        <f>1</f>
        <v>1</v>
      </c>
      <c r="F11" s="21"/>
      <c r="G11" s="13">
        <f t="shared" ref="G11:G74" si="0">E11*F11</f>
        <v>0</v>
      </c>
      <c r="H11" s="22"/>
      <c r="I11" s="15">
        <f t="shared" ref="I11:I74" si="1">G11*H11</f>
        <v>0</v>
      </c>
      <c r="J11" s="16">
        <f t="shared" ref="J11:J74" si="2">G11*H11+G11</f>
        <v>0</v>
      </c>
      <c r="K11" s="52"/>
    </row>
    <row r="12" spans="1:13" ht="12.75">
      <c r="A12" s="20">
        <v>3</v>
      </c>
      <c r="B12" s="45"/>
      <c r="C12" s="45"/>
      <c r="D12" s="11" t="s">
        <v>5</v>
      </c>
      <c r="E12" s="12">
        <f>1</f>
        <v>1</v>
      </c>
      <c r="F12" s="21"/>
      <c r="G12" s="13">
        <f t="shared" si="0"/>
        <v>0</v>
      </c>
      <c r="H12" s="22"/>
      <c r="I12" s="15">
        <f t="shared" si="1"/>
        <v>0</v>
      </c>
      <c r="J12" s="16">
        <f t="shared" si="2"/>
        <v>0</v>
      </c>
      <c r="K12" s="52"/>
    </row>
    <row r="13" spans="1:13" ht="12.75">
      <c r="A13" s="20">
        <v>4</v>
      </c>
      <c r="B13" s="45"/>
      <c r="C13" s="45"/>
      <c r="D13" s="11" t="s">
        <v>6</v>
      </c>
      <c r="E13" s="12">
        <f>1</f>
        <v>1</v>
      </c>
      <c r="F13" s="21"/>
      <c r="G13" s="13">
        <f t="shared" si="0"/>
        <v>0</v>
      </c>
      <c r="H13" s="22"/>
      <c r="I13" s="15">
        <f t="shared" si="1"/>
        <v>0</v>
      </c>
      <c r="J13" s="16">
        <f t="shared" si="2"/>
        <v>0</v>
      </c>
      <c r="K13" s="52"/>
    </row>
    <row r="14" spans="1:13" ht="12.75">
      <c r="A14" s="20">
        <v>5</v>
      </c>
      <c r="B14" s="45"/>
      <c r="C14" s="45"/>
      <c r="D14" s="11" t="s">
        <v>7</v>
      </c>
      <c r="E14" s="12">
        <f>1</f>
        <v>1</v>
      </c>
      <c r="F14" s="21"/>
      <c r="G14" s="13">
        <f t="shared" si="0"/>
        <v>0</v>
      </c>
      <c r="H14" s="22"/>
      <c r="I14" s="15">
        <f t="shared" si="1"/>
        <v>0</v>
      </c>
      <c r="J14" s="16">
        <f t="shared" si="2"/>
        <v>0</v>
      </c>
      <c r="K14" s="52"/>
    </row>
    <row r="15" spans="1:13" ht="12.75">
      <c r="A15" s="20">
        <v>6</v>
      </c>
      <c r="B15" s="45"/>
      <c r="C15" s="45"/>
      <c r="D15" s="11" t="s">
        <v>8</v>
      </c>
      <c r="E15" s="12">
        <v>1</v>
      </c>
      <c r="F15" s="21"/>
      <c r="G15" s="13">
        <f t="shared" si="0"/>
        <v>0</v>
      </c>
      <c r="H15" s="22"/>
      <c r="I15" s="15">
        <f t="shared" si="1"/>
        <v>0</v>
      </c>
      <c r="J15" s="16">
        <f t="shared" si="2"/>
        <v>0</v>
      </c>
      <c r="K15" s="52"/>
    </row>
    <row r="16" spans="1:13" ht="12.75">
      <c r="A16" s="20">
        <v>7</v>
      </c>
      <c r="B16" s="45"/>
      <c r="C16" s="45"/>
      <c r="D16" s="11" t="s">
        <v>9</v>
      </c>
      <c r="E16" s="12">
        <v>1</v>
      </c>
      <c r="F16" s="21"/>
      <c r="G16" s="13">
        <f t="shared" si="0"/>
        <v>0</v>
      </c>
      <c r="H16" s="22"/>
      <c r="I16" s="15">
        <f t="shared" si="1"/>
        <v>0</v>
      </c>
      <c r="J16" s="16">
        <f t="shared" si="2"/>
        <v>0</v>
      </c>
      <c r="K16" s="52"/>
    </row>
    <row r="17" spans="1:11" ht="12.75">
      <c r="A17" s="20">
        <v>8</v>
      </c>
      <c r="B17" s="46" t="s">
        <v>0</v>
      </c>
      <c r="C17" s="46" t="s">
        <v>10</v>
      </c>
      <c r="D17" s="17" t="s">
        <v>11</v>
      </c>
      <c r="E17" s="12">
        <v>1</v>
      </c>
      <c r="F17" s="21"/>
      <c r="G17" s="13">
        <f t="shared" si="0"/>
        <v>0</v>
      </c>
      <c r="H17" s="22"/>
      <c r="I17" s="15">
        <f t="shared" si="1"/>
        <v>0</v>
      </c>
      <c r="J17" s="16">
        <f t="shared" si="2"/>
        <v>0</v>
      </c>
      <c r="K17" s="52"/>
    </row>
    <row r="18" spans="1:11" ht="12.75">
      <c r="A18" s="20">
        <v>9</v>
      </c>
      <c r="B18" s="46"/>
      <c r="C18" s="46"/>
      <c r="D18" s="17" t="s">
        <v>12</v>
      </c>
      <c r="E18" s="12">
        <f>2</f>
        <v>2</v>
      </c>
      <c r="F18" s="21"/>
      <c r="G18" s="13">
        <f t="shared" si="0"/>
        <v>0</v>
      </c>
      <c r="H18" s="22"/>
      <c r="I18" s="15">
        <f t="shared" si="1"/>
        <v>0</v>
      </c>
      <c r="J18" s="16">
        <f t="shared" si="2"/>
        <v>0</v>
      </c>
      <c r="K18" s="52"/>
    </row>
    <row r="19" spans="1:11" ht="12.75">
      <c r="A19" s="20">
        <v>10</v>
      </c>
      <c r="B19" s="46" t="s">
        <v>0</v>
      </c>
      <c r="C19" s="36" t="s">
        <v>467</v>
      </c>
      <c r="D19" s="17" t="s">
        <v>13</v>
      </c>
      <c r="E19" s="12">
        <f>1</f>
        <v>1</v>
      </c>
      <c r="F19" s="21"/>
      <c r="G19" s="13">
        <f t="shared" si="0"/>
        <v>0</v>
      </c>
      <c r="H19" s="22"/>
      <c r="I19" s="15">
        <f t="shared" si="1"/>
        <v>0</v>
      </c>
      <c r="J19" s="16">
        <f t="shared" si="2"/>
        <v>0</v>
      </c>
      <c r="K19" s="52"/>
    </row>
    <row r="20" spans="1:11" ht="12.75">
      <c r="A20" s="20">
        <v>11</v>
      </c>
      <c r="B20" s="46"/>
      <c r="C20" s="37"/>
      <c r="D20" s="17" t="s">
        <v>14</v>
      </c>
      <c r="E20" s="12">
        <f>2+1+1+1+1+1+2</f>
        <v>9</v>
      </c>
      <c r="F20" s="21"/>
      <c r="G20" s="13">
        <f t="shared" si="0"/>
        <v>0</v>
      </c>
      <c r="H20" s="22"/>
      <c r="I20" s="15">
        <f t="shared" si="1"/>
        <v>0</v>
      </c>
      <c r="J20" s="16">
        <f t="shared" si="2"/>
        <v>0</v>
      </c>
      <c r="K20" s="52"/>
    </row>
    <row r="21" spans="1:11" ht="12.75">
      <c r="A21" s="20">
        <v>12</v>
      </c>
      <c r="B21" s="46"/>
      <c r="C21" s="37"/>
      <c r="D21" s="17" t="s">
        <v>15</v>
      </c>
      <c r="E21" s="12">
        <f>1+1+1+1+1</f>
        <v>5</v>
      </c>
      <c r="F21" s="21"/>
      <c r="G21" s="13">
        <f t="shared" si="0"/>
        <v>0</v>
      </c>
      <c r="H21" s="22"/>
      <c r="I21" s="15">
        <f t="shared" si="1"/>
        <v>0</v>
      </c>
      <c r="J21" s="16">
        <f t="shared" si="2"/>
        <v>0</v>
      </c>
      <c r="K21" s="52"/>
    </row>
    <row r="22" spans="1:11" ht="12.75">
      <c r="A22" s="20">
        <v>13</v>
      </c>
      <c r="B22" s="46"/>
      <c r="C22" s="37"/>
      <c r="D22" s="17" t="s">
        <v>16</v>
      </c>
      <c r="E22" s="12">
        <f>1+1+1+1</f>
        <v>4</v>
      </c>
      <c r="F22" s="21"/>
      <c r="G22" s="13">
        <f t="shared" si="0"/>
        <v>0</v>
      </c>
      <c r="H22" s="22"/>
      <c r="I22" s="15">
        <f t="shared" si="1"/>
        <v>0</v>
      </c>
      <c r="J22" s="16">
        <f t="shared" si="2"/>
        <v>0</v>
      </c>
      <c r="K22" s="52"/>
    </row>
    <row r="23" spans="1:11" ht="12.75">
      <c r="A23" s="20">
        <v>14</v>
      </c>
      <c r="B23" s="46"/>
      <c r="C23" s="38"/>
      <c r="D23" s="17" t="s">
        <v>17</v>
      </c>
      <c r="E23" s="12">
        <f>1+1+1+1</f>
        <v>4</v>
      </c>
      <c r="F23" s="21"/>
      <c r="G23" s="13">
        <f t="shared" si="0"/>
        <v>0</v>
      </c>
      <c r="H23" s="22"/>
      <c r="I23" s="15">
        <f t="shared" si="1"/>
        <v>0</v>
      </c>
      <c r="J23" s="16">
        <f t="shared" si="2"/>
        <v>0</v>
      </c>
      <c r="K23" s="52"/>
    </row>
    <row r="24" spans="1:11" ht="38.25">
      <c r="A24" s="20">
        <v>15</v>
      </c>
      <c r="B24" s="24" t="s">
        <v>0</v>
      </c>
      <c r="C24" s="25" t="s">
        <v>392</v>
      </c>
      <c r="D24" s="23" t="s">
        <v>380</v>
      </c>
      <c r="E24" s="12">
        <v>1</v>
      </c>
      <c r="F24" s="21"/>
      <c r="G24" s="13">
        <f t="shared" si="0"/>
        <v>0</v>
      </c>
      <c r="H24" s="22"/>
      <c r="I24" s="15">
        <f t="shared" si="1"/>
        <v>0</v>
      </c>
      <c r="J24" s="16">
        <f t="shared" si="2"/>
        <v>0</v>
      </c>
      <c r="K24" s="52"/>
    </row>
    <row r="25" spans="1:11" ht="12.75">
      <c r="A25" s="20">
        <v>16</v>
      </c>
      <c r="B25" s="25" t="s">
        <v>0</v>
      </c>
      <c r="C25" s="25" t="s">
        <v>387</v>
      </c>
      <c r="D25" s="17" t="s">
        <v>386</v>
      </c>
      <c r="E25" s="12">
        <v>1</v>
      </c>
      <c r="F25" s="21"/>
      <c r="G25" s="13">
        <f t="shared" si="0"/>
        <v>0</v>
      </c>
      <c r="H25" s="22"/>
      <c r="I25" s="15">
        <f t="shared" si="1"/>
        <v>0</v>
      </c>
      <c r="J25" s="16">
        <f t="shared" si="2"/>
        <v>0</v>
      </c>
      <c r="K25" s="52"/>
    </row>
    <row r="26" spans="1:11" ht="12.75">
      <c r="A26" s="20">
        <v>17</v>
      </c>
      <c r="B26" s="47" t="s">
        <v>0</v>
      </c>
      <c r="C26" s="39" t="s">
        <v>468</v>
      </c>
      <c r="D26" s="17" t="s">
        <v>388</v>
      </c>
      <c r="E26" s="12">
        <f>2+2+2</f>
        <v>6</v>
      </c>
      <c r="F26" s="21"/>
      <c r="G26" s="13">
        <f t="shared" si="0"/>
        <v>0</v>
      </c>
      <c r="H26" s="22"/>
      <c r="I26" s="15">
        <f t="shared" si="1"/>
        <v>0</v>
      </c>
      <c r="J26" s="16">
        <f t="shared" si="2"/>
        <v>0</v>
      </c>
      <c r="K26" s="52"/>
    </row>
    <row r="27" spans="1:11" ht="12.75">
      <c r="A27" s="20">
        <v>18</v>
      </c>
      <c r="B27" s="47"/>
      <c r="C27" s="40"/>
      <c r="D27" s="17" t="s">
        <v>389</v>
      </c>
      <c r="E27" s="12">
        <f>1+1</f>
        <v>2</v>
      </c>
      <c r="F27" s="21"/>
      <c r="G27" s="13">
        <f t="shared" si="0"/>
        <v>0</v>
      </c>
      <c r="H27" s="22"/>
      <c r="I27" s="15">
        <f t="shared" si="1"/>
        <v>0</v>
      </c>
      <c r="J27" s="16">
        <f t="shared" si="2"/>
        <v>0</v>
      </c>
      <c r="K27" s="52"/>
    </row>
    <row r="28" spans="1:11" ht="12.75">
      <c r="A28" s="20">
        <v>19</v>
      </c>
      <c r="B28" s="47"/>
      <c r="C28" s="40"/>
      <c r="D28" s="17" t="s">
        <v>390</v>
      </c>
      <c r="E28" s="12">
        <f>1+1</f>
        <v>2</v>
      </c>
      <c r="F28" s="21"/>
      <c r="G28" s="13">
        <f t="shared" si="0"/>
        <v>0</v>
      </c>
      <c r="H28" s="22"/>
      <c r="I28" s="15">
        <f t="shared" si="1"/>
        <v>0</v>
      </c>
      <c r="J28" s="16">
        <f t="shared" si="2"/>
        <v>0</v>
      </c>
      <c r="K28" s="52"/>
    </row>
    <row r="29" spans="1:11" ht="12.75">
      <c r="A29" s="20">
        <v>20</v>
      </c>
      <c r="B29" s="47"/>
      <c r="C29" s="41"/>
      <c r="D29" s="17" t="s">
        <v>391</v>
      </c>
      <c r="E29" s="12">
        <f>1+1</f>
        <v>2</v>
      </c>
      <c r="F29" s="21"/>
      <c r="G29" s="13">
        <f t="shared" si="0"/>
        <v>0</v>
      </c>
      <c r="H29" s="22"/>
      <c r="I29" s="15">
        <f t="shared" si="1"/>
        <v>0</v>
      </c>
      <c r="J29" s="16">
        <f t="shared" si="2"/>
        <v>0</v>
      </c>
      <c r="K29" s="52"/>
    </row>
    <row r="30" spans="1:11" ht="12.75">
      <c r="A30" s="20">
        <v>21</v>
      </c>
      <c r="B30" s="45" t="s">
        <v>18</v>
      </c>
      <c r="C30" s="45" t="s">
        <v>469</v>
      </c>
      <c r="D30" s="11" t="s">
        <v>19</v>
      </c>
      <c r="E30" s="12">
        <f>1+2+1+4</f>
        <v>8</v>
      </c>
      <c r="F30" s="21"/>
      <c r="G30" s="13">
        <f t="shared" si="0"/>
        <v>0</v>
      </c>
      <c r="H30" s="22"/>
      <c r="I30" s="15">
        <f t="shared" si="1"/>
        <v>0</v>
      </c>
      <c r="J30" s="16">
        <f t="shared" si="2"/>
        <v>0</v>
      </c>
      <c r="K30" s="52"/>
    </row>
    <row r="31" spans="1:11" ht="12.75">
      <c r="A31" s="20">
        <v>22</v>
      </c>
      <c r="B31" s="45"/>
      <c r="C31" s="45"/>
      <c r="D31" s="11" t="s">
        <v>20</v>
      </c>
      <c r="E31" s="12">
        <f>1+1</f>
        <v>2</v>
      </c>
      <c r="F31" s="21"/>
      <c r="G31" s="13">
        <f t="shared" si="0"/>
        <v>0</v>
      </c>
      <c r="H31" s="22"/>
      <c r="I31" s="15">
        <f t="shared" si="1"/>
        <v>0</v>
      </c>
      <c r="J31" s="16">
        <f t="shared" si="2"/>
        <v>0</v>
      </c>
      <c r="K31" s="52"/>
    </row>
    <row r="32" spans="1:11" ht="12.75">
      <c r="A32" s="20">
        <v>23</v>
      </c>
      <c r="B32" s="45"/>
      <c r="C32" s="45"/>
      <c r="D32" s="11" t="s">
        <v>21</v>
      </c>
      <c r="E32" s="12">
        <f>1+1</f>
        <v>2</v>
      </c>
      <c r="F32" s="21"/>
      <c r="G32" s="13">
        <f t="shared" si="0"/>
        <v>0</v>
      </c>
      <c r="H32" s="22"/>
      <c r="I32" s="15">
        <f t="shared" si="1"/>
        <v>0</v>
      </c>
      <c r="J32" s="16">
        <f t="shared" si="2"/>
        <v>0</v>
      </c>
      <c r="K32" s="52"/>
    </row>
    <row r="33" spans="1:11" ht="12.75">
      <c r="A33" s="20">
        <v>24</v>
      </c>
      <c r="B33" s="45"/>
      <c r="C33" s="45"/>
      <c r="D33" s="11" t="s">
        <v>22</v>
      </c>
      <c r="E33" s="12">
        <f>1+1</f>
        <v>2</v>
      </c>
      <c r="F33" s="21"/>
      <c r="G33" s="13">
        <f t="shared" si="0"/>
        <v>0</v>
      </c>
      <c r="H33" s="22"/>
      <c r="I33" s="15">
        <f t="shared" si="1"/>
        <v>0</v>
      </c>
      <c r="J33" s="16">
        <f t="shared" si="2"/>
        <v>0</v>
      </c>
      <c r="K33" s="52"/>
    </row>
    <row r="34" spans="1:11" ht="12.75">
      <c r="A34" s="20">
        <v>25</v>
      </c>
      <c r="B34" s="11" t="s">
        <v>18</v>
      </c>
      <c r="C34" s="11" t="s">
        <v>23</v>
      </c>
      <c r="D34" s="11" t="s">
        <v>24</v>
      </c>
      <c r="E34" s="12">
        <v>1</v>
      </c>
      <c r="F34" s="21"/>
      <c r="G34" s="13">
        <f t="shared" si="0"/>
        <v>0</v>
      </c>
      <c r="H34" s="22"/>
      <c r="I34" s="15">
        <f t="shared" si="1"/>
        <v>0</v>
      </c>
      <c r="J34" s="16">
        <f t="shared" si="2"/>
        <v>0</v>
      </c>
      <c r="K34" s="52"/>
    </row>
    <row r="35" spans="1:11" ht="12.75">
      <c r="A35" s="20">
        <v>26</v>
      </c>
      <c r="B35" s="45" t="s">
        <v>18</v>
      </c>
      <c r="C35" s="45" t="s">
        <v>25</v>
      </c>
      <c r="D35" s="11" t="s">
        <v>26</v>
      </c>
      <c r="E35" s="12">
        <f>2+1+1+2</f>
        <v>6</v>
      </c>
      <c r="F35" s="21"/>
      <c r="G35" s="13">
        <f t="shared" si="0"/>
        <v>0</v>
      </c>
      <c r="H35" s="22"/>
      <c r="I35" s="15">
        <f t="shared" si="1"/>
        <v>0</v>
      </c>
      <c r="J35" s="16">
        <f t="shared" si="2"/>
        <v>0</v>
      </c>
      <c r="K35" s="52"/>
    </row>
    <row r="36" spans="1:11" ht="12.75">
      <c r="A36" s="20">
        <v>27</v>
      </c>
      <c r="B36" s="45"/>
      <c r="C36" s="45"/>
      <c r="D36" s="11" t="s">
        <v>27</v>
      </c>
      <c r="E36" s="12">
        <f>1+1</f>
        <v>2</v>
      </c>
      <c r="F36" s="21"/>
      <c r="G36" s="13">
        <f t="shared" si="0"/>
        <v>0</v>
      </c>
      <c r="H36" s="22"/>
      <c r="I36" s="15">
        <f t="shared" si="1"/>
        <v>0</v>
      </c>
      <c r="J36" s="16">
        <f t="shared" si="2"/>
        <v>0</v>
      </c>
      <c r="K36" s="52"/>
    </row>
    <row r="37" spans="1:11" ht="12.75">
      <c r="A37" s="20">
        <v>28</v>
      </c>
      <c r="B37" s="45"/>
      <c r="C37" s="45"/>
      <c r="D37" s="11" t="s">
        <v>28</v>
      </c>
      <c r="E37" s="12">
        <f>1+1</f>
        <v>2</v>
      </c>
      <c r="F37" s="21"/>
      <c r="G37" s="13">
        <f t="shared" si="0"/>
        <v>0</v>
      </c>
      <c r="H37" s="22"/>
      <c r="I37" s="15">
        <f t="shared" si="1"/>
        <v>0</v>
      </c>
      <c r="J37" s="16">
        <f t="shared" si="2"/>
        <v>0</v>
      </c>
      <c r="K37" s="52"/>
    </row>
    <row r="38" spans="1:11" ht="12.75">
      <c r="A38" s="20">
        <v>29</v>
      </c>
      <c r="B38" s="45"/>
      <c r="C38" s="45"/>
      <c r="D38" s="11" t="s">
        <v>29</v>
      </c>
      <c r="E38" s="12">
        <f>1+1</f>
        <v>2</v>
      </c>
      <c r="F38" s="21"/>
      <c r="G38" s="13">
        <f t="shared" si="0"/>
        <v>0</v>
      </c>
      <c r="H38" s="22"/>
      <c r="I38" s="15">
        <f t="shared" si="1"/>
        <v>0</v>
      </c>
      <c r="J38" s="16">
        <f t="shared" si="2"/>
        <v>0</v>
      </c>
      <c r="K38" s="52"/>
    </row>
    <row r="39" spans="1:11" ht="12.75">
      <c r="A39" s="20">
        <v>30</v>
      </c>
      <c r="B39" s="11" t="s">
        <v>18</v>
      </c>
      <c r="C39" s="11" t="s">
        <v>30</v>
      </c>
      <c r="D39" s="11" t="s">
        <v>31</v>
      </c>
      <c r="E39" s="12">
        <v>1</v>
      </c>
      <c r="F39" s="21"/>
      <c r="G39" s="13">
        <f t="shared" si="0"/>
        <v>0</v>
      </c>
      <c r="H39" s="22"/>
      <c r="I39" s="15">
        <f t="shared" si="1"/>
        <v>0</v>
      </c>
      <c r="J39" s="16">
        <f t="shared" si="2"/>
        <v>0</v>
      </c>
      <c r="K39" s="52"/>
    </row>
    <row r="40" spans="1:11" ht="12.75">
      <c r="A40" s="20">
        <v>31</v>
      </c>
      <c r="B40" s="45" t="s">
        <v>18</v>
      </c>
      <c r="C40" s="45" t="s">
        <v>400</v>
      </c>
      <c r="D40" s="11" t="s">
        <v>32</v>
      </c>
      <c r="E40" s="12">
        <f>2</f>
        <v>2</v>
      </c>
      <c r="F40" s="21"/>
      <c r="G40" s="13">
        <f t="shared" si="0"/>
        <v>0</v>
      </c>
      <c r="H40" s="22"/>
      <c r="I40" s="15">
        <f t="shared" si="1"/>
        <v>0</v>
      </c>
      <c r="J40" s="16">
        <f t="shared" si="2"/>
        <v>0</v>
      </c>
      <c r="K40" s="52"/>
    </row>
    <row r="41" spans="1:11" ht="12.75">
      <c r="A41" s="20">
        <v>32</v>
      </c>
      <c r="B41" s="45"/>
      <c r="C41" s="45"/>
      <c r="D41" s="11" t="s">
        <v>33</v>
      </c>
      <c r="E41" s="12">
        <f>2</f>
        <v>2</v>
      </c>
      <c r="F41" s="21"/>
      <c r="G41" s="13">
        <f t="shared" si="0"/>
        <v>0</v>
      </c>
      <c r="H41" s="22"/>
      <c r="I41" s="15">
        <f t="shared" si="1"/>
        <v>0</v>
      </c>
      <c r="J41" s="16">
        <f t="shared" si="2"/>
        <v>0</v>
      </c>
      <c r="K41" s="52"/>
    </row>
    <row r="42" spans="1:11" ht="12.75">
      <c r="A42" s="20">
        <v>33</v>
      </c>
      <c r="B42" s="45"/>
      <c r="C42" s="45"/>
      <c r="D42" s="11" t="s">
        <v>34</v>
      </c>
      <c r="E42" s="12">
        <f>2</f>
        <v>2</v>
      </c>
      <c r="F42" s="21"/>
      <c r="G42" s="13">
        <f t="shared" si="0"/>
        <v>0</v>
      </c>
      <c r="H42" s="22"/>
      <c r="I42" s="15">
        <f t="shared" si="1"/>
        <v>0</v>
      </c>
      <c r="J42" s="16">
        <f t="shared" si="2"/>
        <v>0</v>
      </c>
      <c r="K42" s="52"/>
    </row>
    <row r="43" spans="1:11" ht="12.75">
      <c r="A43" s="20">
        <v>34</v>
      </c>
      <c r="B43" s="45"/>
      <c r="C43" s="45"/>
      <c r="D43" s="11" t="s">
        <v>35</v>
      </c>
      <c r="E43" s="12">
        <f>2</f>
        <v>2</v>
      </c>
      <c r="F43" s="21"/>
      <c r="G43" s="13">
        <f t="shared" si="0"/>
        <v>0</v>
      </c>
      <c r="H43" s="22"/>
      <c r="I43" s="15">
        <f t="shared" si="1"/>
        <v>0</v>
      </c>
      <c r="J43" s="16">
        <f t="shared" si="2"/>
        <v>0</v>
      </c>
      <c r="K43" s="52"/>
    </row>
    <row r="44" spans="1:11" ht="12.75">
      <c r="A44" s="20">
        <v>35</v>
      </c>
      <c r="B44" s="47" t="s">
        <v>18</v>
      </c>
      <c r="C44" s="39" t="s">
        <v>470</v>
      </c>
      <c r="D44" s="11" t="s">
        <v>393</v>
      </c>
      <c r="E44" s="12">
        <v>1</v>
      </c>
      <c r="F44" s="21"/>
      <c r="G44" s="13">
        <f t="shared" si="0"/>
        <v>0</v>
      </c>
      <c r="H44" s="22"/>
      <c r="I44" s="15">
        <f t="shared" si="1"/>
        <v>0</v>
      </c>
      <c r="J44" s="16">
        <f t="shared" si="2"/>
        <v>0</v>
      </c>
      <c r="K44" s="52"/>
    </row>
    <row r="45" spans="1:11" ht="25.5">
      <c r="A45" s="20">
        <v>36</v>
      </c>
      <c r="B45" s="47"/>
      <c r="C45" s="40"/>
      <c r="D45" s="11" t="s">
        <v>394</v>
      </c>
      <c r="E45" s="12">
        <v>1</v>
      </c>
      <c r="F45" s="21"/>
      <c r="G45" s="13">
        <f t="shared" si="0"/>
        <v>0</v>
      </c>
      <c r="H45" s="22"/>
      <c r="I45" s="15">
        <f t="shared" si="1"/>
        <v>0</v>
      </c>
      <c r="J45" s="16">
        <f t="shared" si="2"/>
        <v>0</v>
      </c>
      <c r="K45" s="52"/>
    </row>
    <row r="46" spans="1:11" ht="25.5">
      <c r="A46" s="20">
        <v>37</v>
      </c>
      <c r="B46" s="47"/>
      <c r="C46" s="40"/>
      <c r="D46" s="11" t="s">
        <v>395</v>
      </c>
      <c r="E46" s="12">
        <v>1</v>
      </c>
      <c r="F46" s="21"/>
      <c r="G46" s="13">
        <f t="shared" si="0"/>
        <v>0</v>
      </c>
      <c r="H46" s="22"/>
      <c r="I46" s="15">
        <f t="shared" si="1"/>
        <v>0</v>
      </c>
      <c r="J46" s="16">
        <f t="shared" si="2"/>
        <v>0</v>
      </c>
      <c r="K46" s="52"/>
    </row>
    <row r="47" spans="1:11" ht="25.5">
      <c r="A47" s="20">
        <v>38</v>
      </c>
      <c r="B47" s="47"/>
      <c r="C47" s="41"/>
      <c r="D47" s="11" t="s">
        <v>396</v>
      </c>
      <c r="E47" s="12">
        <v>1</v>
      </c>
      <c r="F47" s="21"/>
      <c r="G47" s="13">
        <f t="shared" si="0"/>
        <v>0</v>
      </c>
      <c r="H47" s="22"/>
      <c r="I47" s="15">
        <f t="shared" si="1"/>
        <v>0</v>
      </c>
      <c r="J47" s="16">
        <f t="shared" si="2"/>
        <v>0</v>
      </c>
      <c r="K47" s="52"/>
    </row>
    <row r="48" spans="1:11" ht="12.75">
      <c r="A48" s="20">
        <v>39</v>
      </c>
      <c r="B48" s="25" t="s">
        <v>18</v>
      </c>
      <c r="C48" s="25" t="s">
        <v>397</v>
      </c>
      <c r="D48" s="11" t="s">
        <v>398</v>
      </c>
      <c r="E48" s="12">
        <v>1</v>
      </c>
      <c r="F48" s="21"/>
      <c r="G48" s="13">
        <f t="shared" si="0"/>
        <v>0</v>
      </c>
      <c r="H48" s="22"/>
      <c r="I48" s="15">
        <f t="shared" si="1"/>
        <v>0</v>
      </c>
      <c r="J48" s="16">
        <f t="shared" si="2"/>
        <v>0</v>
      </c>
      <c r="K48" s="52"/>
    </row>
    <row r="49" spans="1:11" ht="12.75">
      <c r="A49" s="20">
        <v>40</v>
      </c>
      <c r="B49" s="25" t="s">
        <v>18</v>
      </c>
      <c r="C49" s="25" t="s">
        <v>381</v>
      </c>
      <c r="D49" s="11" t="s">
        <v>399</v>
      </c>
      <c r="E49" s="12">
        <v>1</v>
      </c>
      <c r="F49" s="21"/>
      <c r="G49" s="13">
        <f t="shared" si="0"/>
        <v>0</v>
      </c>
      <c r="H49" s="22"/>
      <c r="I49" s="15">
        <f t="shared" si="1"/>
        <v>0</v>
      </c>
      <c r="J49" s="16">
        <f t="shared" si="2"/>
        <v>0</v>
      </c>
      <c r="K49" s="52"/>
    </row>
    <row r="50" spans="1:11" ht="12.75">
      <c r="A50" s="20">
        <v>41</v>
      </c>
      <c r="B50" s="47" t="s">
        <v>18</v>
      </c>
      <c r="C50" s="47" t="s">
        <v>382</v>
      </c>
      <c r="D50" s="11" t="s">
        <v>401</v>
      </c>
      <c r="E50" s="12">
        <v>1</v>
      </c>
      <c r="F50" s="21"/>
      <c r="G50" s="13">
        <f t="shared" si="0"/>
        <v>0</v>
      </c>
      <c r="H50" s="22"/>
      <c r="I50" s="15">
        <f t="shared" si="1"/>
        <v>0</v>
      </c>
      <c r="J50" s="16">
        <f t="shared" si="2"/>
        <v>0</v>
      </c>
      <c r="K50" s="52"/>
    </row>
    <row r="51" spans="1:11" ht="12.75">
      <c r="A51" s="20">
        <v>42</v>
      </c>
      <c r="B51" s="47"/>
      <c r="C51" s="47"/>
      <c r="D51" s="11" t="s">
        <v>402</v>
      </c>
      <c r="E51" s="12">
        <v>1</v>
      </c>
      <c r="F51" s="21"/>
      <c r="G51" s="13">
        <f t="shared" si="0"/>
        <v>0</v>
      </c>
      <c r="H51" s="22"/>
      <c r="I51" s="15">
        <f t="shared" si="1"/>
        <v>0</v>
      </c>
      <c r="J51" s="16">
        <f t="shared" si="2"/>
        <v>0</v>
      </c>
      <c r="K51" s="52"/>
    </row>
    <row r="52" spans="1:11" ht="12.75">
      <c r="A52" s="20">
        <v>43</v>
      </c>
      <c r="B52" s="47"/>
      <c r="C52" s="47"/>
      <c r="D52" s="11" t="s">
        <v>403</v>
      </c>
      <c r="E52" s="12">
        <v>1</v>
      </c>
      <c r="F52" s="21"/>
      <c r="G52" s="13">
        <f t="shared" si="0"/>
        <v>0</v>
      </c>
      <c r="H52" s="22"/>
      <c r="I52" s="15">
        <f t="shared" si="1"/>
        <v>0</v>
      </c>
      <c r="J52" s="16">
        <f t="shared" si="2"/>
        <v>0</v>
      </c>
      <c r="K52" s="52"/>
    </row>
    <row r="53" spans="1:11" ht="12.75">
      <c r="A53" s="20">
        <v>44</v>
      </c>
      <c r="B53" s="47"/>
      <c r="C53" s="47"/>
      <c r="D53" s="11" t="s">
        <v>404</v>
      </c>
      <c r="E53" s="12">
        <v>1</v>
      </c>
      <c r="F53" s="21"/>
      <c r="G53" s="13">
        <f t="shared" si="0"/>
        <v>0</v>
      </c>
      <c r="H53" s="22"/>
      <c r="I53" s="15">
        <f t="shared" si="1"/>
        <v>0</v>
      </c>
      <c r="J53" s="16">
        <f t="shared" si="2"/>
        <v>0</v>
      </c>
      <c r="K53" s="52"/>
    </row>
    <row r="54" spans="1:11" ht="12.75">
      <c r="A54" s="20">
        <v>45</v>
      </c>
      <c r="B54" s="45" t="s">
        <v>36</v>
      </c>
      <c r="C54" s="45" t="s">
        <v>37</v>
      </c>
      <c r="D54" s="11" t="s">
        <v>38</v>
      </c>
      <c r="E54" s="12">
        <v>1</v>
      </c>
      <c r="F54" s="21"/>
      <c r="G54" s="13">
        <f t="shared" si="0"/>
        <v>0</v>
      </c>
      <c r="H54" s="22"/>
      <c r="I54" s="15">
        <f t="shared" si="1"/>
        <v>0</v>
      </c>
      <c r="J54" s="16">
        <f t="shared" si="2"/>
        <v>0</v>
      </c>
      <c r="K54" s="52"/>
    </row>
    <row r="55" spans="1:11" ht="12.75">
      <c r="A55" s="20">
        <v>46</v>
      </c>
      <c r="B55" s="45"/>
      <c r="C55" s="45"/>
      <c r="D55" s="11" t="s">
        <v>39</v>
      </c>
      <c r="E55" s="12">
        <v>1</v>
      </c>
      <c r="F55" s="21"/>
      <c r="G55" s="13">
        <f t="shared" si="0"/>
        <v>0</v>
      </c>
      <c r="H55" s="22"/>
      <c r="I55" s="15">
        <f t="shared" si="1"/>
        <v>0</v>
      </c>
      <c r="J55" s="16">
        <f t="shared" si="2"/>
        <v>0</v>
      </c>
      <c r="K55" s="52"/>
    </row>
    <row r="56" spans="1:11" ht="12.75">
      <c r="A56" s="20">
        <v>47</v>
      </c>
      <c r="B56" s="45"/>
      <c r="C56" s="45"/>
      <c r="D56" s="11" t="s">
        <v>40</v>
      </c>
      <c r="E56" s="12">
        <v>1</v>
      </c>
      <c r="F56" s="21"/>
      <c r="G56" s="13">
        <f t="shared" si="0"/>
        <v>0</v>
      </c>
      <c r="H56" s="22"/>
      <c r="I56" s="15">
        <f t="shared" si="1"/>
        <v>0</v>
      </c>
      <c r="J56" s="16">
        <f t="shared" si="2"/>
        <v>0</v>
      </c>
      <c r="K56" s="52"/>
    </row>
    <row r="57" spans="1:11" ht="12.75">
      <c r="A57" s="20">
        <v>48</v>
      </c>
      <c r="B57" s="45"/>
      <c r="C57" s="45"/>
      <c r="D57" s="11" t="s">
        <v>41</v>
      </c>
      <c r="E57" s="12">
        <v>1</v>
      </c>
      <c r="F57" s="21"/>
      <c r="G57" s="13">
        <f t="shared" si="0"/>
        <v>0</v>
      </c>
      <c r="H57" s="22"/>
      <c r="I57" s="15">
        <f t="shared" si="1"/>
        <v>0</v>
      </c>
      <c r="J57" s="16">
        <f t="shared" si="2"/>
        <v>0</v>
      </c>
      <c r="K57" s="52"/>
    </row>
    <row r="58" spans="1:11" ht="12.75">
      <c r="A58" s="20">
        <v>49</v>
      </c>
      <c r="B58" s="45" t="s">
        <v>43</v>
      </c>
      <c r="C58" s="45" t="s">
        <v>405</v>
      </c>
      <c r="D58" s="11" t="s">
        <v>44</v>
      </c>
      <c r="E58" s="12">
        <f>1+4+2</f>
        <v>7</v>
      </c>
      <c r="F58" s="21"/>
      <c r="G58" s="13">
        <f t="shared" si="0"/>
        <v>0</v>
      </c>
      <c r="H58" s="22"/>
      <c r="I58" s="15">
        <f t="shared" si="1"/>
        <v>0</v>
      </c>
      <c r="J58" s="16">
        <f t="shared" si="2"/>
        <v>0</v>
      </c>
      <c r="K58" s="52"/>
    </row>
    <row r="59" spans="1:11" ht="12.75">
      <c r="A59" s="20">
        <v>50</v>
      </c>
      <c r="B59" s="45"/>
      <c r="C59" s="45"/>
      <c r="D59" s="11" t="s">
        <v>45</v>
      </c>
      <c r="E59" s="12">
        <f>1+3+1</f>
        <v>5</v>
      </c>
      <c r="F59" s="21"/>
      <c r="G59" s="13">
        <f t="shared" si="0"/>
        <v>0</v>
      </c>
      <c r="H59" s="22"/>
      <c r="I59" s="15">
        <f t="shared" si="1"/>
        <v>0</v>
      </c>
      <c r="J59" s="16">
        <f t="shared" si="2"/>
        <v>0</v>
      </c>
      <c r="K59" s="52"/>
    </row>
    <row r="60" spans="1:11" ht="12.75">
      <c r="A60" s="20">
        <v>51</v>
      </c>
      <c r="B60" s="45"/>
      <c r="C60" s="45"/>
      <c r="D60" s="11" t="s">
        <v>46</v>
      </c>
      <c r="E60" s="12">
        <f>1+3+1</f>
        <v>5</v>
      </c>
      <c r="F60" s="21"/>
      <c r="G60" s="13">
        <f t="shared" si="0"/>
        <v>0</v>
      </c>
      <c r="H60" s="22"/>
      <c r="I60" s="15">
        <f t="shared" si="1"/>
        <v>0</v>
      </c>
      <c r="J60" s="16">
        <f t="shared" si="2"/>
        <v>0</v>
      </c>
      <c r="K60" s="52"/>
    </row>
    <row r="61" spans="1:11" ht="12.75">
      <c r="A61" s="20">
        <v>52</v>
      </c>
      <c r="B61" s="45"/>
      <c r="C61" s="45"/>
      <c r="D61" s="11" t="s">
        <v>47</v>
      </c>
      <c r="E61" s="12">
        <f>1+3+1</f>
        <v>5</v>
      </c>
      <c r="F61" s="21"/>
      <c r="G61" s="13">
        <f t="shared" si="0"/>
        <v>0</v>
      </c>
      <c r="H61" s="22"/>
      <c r="I61" s="15">
        <f t="shared" si="1"/>
        <v>0</v>
      </c>
      <c r="J61" s="16">
        <f t="shared" si="2"/>
        <v>0</v>
      </c>
      <c r="K61" s="52"/>
    </row>
    <row r="62" spans="1:11" ht="12.75">
      <c r="A62" s="20">
        <v>53</v>
      </c>
      <c r="B62" s="45" t="s">
        <v>43</v>
      </c>
      <c r="C62" s="45" t="s">
        <v>48</v>
      </c>
      <c r="D62" s="11" t="s">
        <v>49</v>
      </c>
      <c r="E62" s="12">
        <f>1</f>
        <v>1</v>
      </c>
      <c r="F62" s="21"/>
      <c r="G62" s="13">
        <f t="shared" si="0"/>
        <v>0</v>
      </c>
      <c r="H62" s="22"/>
      <c r="I62" s="15">
        <f t="shared" si="1"/>
        <v>0</v>
      </c>
      <c r="J62" s="16">
        <f t="shared" si="2"/>
        <v>0</v>
      </c>
      <c r="K62" s="52"/>
    </row>
    <row r="63" spans="1:11" ht="12.75">
      <c r="A63" s="20">
        <v>54</v>
      </c>
      <c r="B63" s="45"/>
      <c r="C63" s="45"/>
      <c r="D63" s="11" t="s">
        <v>50</v>
      </c>
      <c r="E63" s="12">
        <f>1</f>
        <v>1</v>
      </c>
      <c r="F63" s="21"/>
      <c r="G63" s="13">
        <f t="shared" si="0"/>
        <v>0</v>
      </c>
      <c r="H63" s="22"/>
      <c r="I63" s="15">
        <f t="shared" si="1"/>
        <v>0</v>
      </c>
      <c r="J63" s="16">
        <f t="shared" si="2"/>
        <v>0</v>
      </c>
      <c r="K63" s="52"/>
    </row>
    <row r="64" spans="1:11" ht="12.75">
      <c r="A64" s="20">
        <v>55</v>
      </c>
      <c r="B64" s="45"/>
      <c r="C64" s="45"/>
      <c r="D64" s="11" t="s">
        <v>51</v>
      </c>
      <c r="E64" s="12">
        <f>1</f>
        <v>1</v>
      </c>
      <c r="F64" s="21"/>
      <c r="G64" s="13">
        <f t="shared" si="0"/>
        <v>0</v>
      </c>
      <c r="H64" s="22"/>
      <c r="I64" s="15">
        <f t="shared" si="1"/>
        <v>0</v>
      </c>
      <c r="J64" s="16">
        <f t="shared" si="2"/>
        <v>0</v>
      </c>
      <c r="K64" s="52"/>
    </row>
    <row r="65" spans="1:11" ht="12.75">
      <c r="A65" s="20">
        <v>56</v>
      </c>
      <c r="B65" s="45"/>
      <c r="C65" s="45"/>
      <c r="D65" s="11" t="s">
        <v>52</v>
      </c>
      <c r="E65" s="12">
        <f>1</f>
        <v>1</v>
      </c>
      <c r="F65" s="21"/>
      <c r="G65" s="13">
        <f t="shared" si="0"/>
        <v>0</v>
      </c>
      <c r="H65" s="22"/>
      <c r="I65" s="15">
        <f t="shared" si="1"/>
        <v>0</v>
      </c>
      <c r="J65" s="16">
        <f t="shared" si="2"/>
        <v>0</v>
      </c>
      <c r="K65" s="52"/>
    </row>
    <row r="66" spans="1:11" ht="12.75">
      <c r="A66" s="20">
        <v>57</v>
      </c>
      <c r="B66" s="45" t="s">
        <v>43</v>
      </c>
      <c r="C66" s="45" t="s">
        <v>53</v>
      </c>
      <c r="D66" s="11" t="s">
        <v>54</v>
      </c>
      <c r="E66" s="12">
        <f>2</f>
        <v>2</v>
      </c>
      <c r="F66" s="21"/>
      <c r="G66" s="13">
        <f t="shared" si="0"/>
        <v>0</v>
      </c>
      <c r="H66" s="22"/>
      <c r="I66" s="15">
        <f t="shared" si="1"/>
        <v>0</v>
      </c>
      <c r="J66" s="16">
        <f t="shared" si="2"/>
        <v>0</v>
      </c>
      <c r="K66" s="52"/>
    </row>
    <row r="67" spans="1:11" ht="12.75">
      <c r="A67" s="20">
        <v>58</v>
      </c>
      <c r="B67" s="45"/>
      <c r="C67" s="45"/>
      <c r="D67" s="11" t="s">
        <v>55</v>
      </c>
      <c r="E67" s="12">
        <f>1</f>
        <v>1</v>
      </c>
      <c r="F67" s="21"/>
      <c r="G67" s="13">
        <f t="shared" si="0"/>
        <v>0</v>
      </c>
      <c r="H67" s="22"/>
      <c r="I67" s="15">
        <f t="shared" si="1"/>
        <v>0</v>
      </c>
      <c r="J67" s="16">
        <f t="shared" si="2"/>
        <v>0</v>
      </c>
      <c r="K67" s="52"/>
    </row>
    <row r="68" spans="1:11" ht="12.75">
      <c r="A68" s="20">
        <v>59</v>
      </c>
      <c r="B68" s="45"/>
      <c r="C68" s="45"/>
      <c r="D68" s="11" t="s">
        <v>56</v>
      </c>
      <c r="E68" s="12">
        <v>1</v>
      </c>
      <c r="F68" s="21"/>
      <c r="G68" s="13">
        <f t="shared" si="0"/>
        <v>0</v>
      </c>
      <c r="H68" s="22"/>
      <c r="I68" s="15">
        <f t="shared" si="1"/>
        <v>0</v>
      </c>
      <c r="J68" s="16">
        <f t="shared" si="2"/>
        <v>0</v>
      </c>
      <c r="K68" s="52"/>
    </row>
    <row r="69" spans="1:11" ht="12.75">
      <c r="A69" s="20">
        <v>60</v>
      </c>
      <c r="B69" s="45"/>
      <c r="C69" s="45"/>
      <c r="D69" s="11" t="s">
        <v>57</v>
      </c>
      <c r="E69" s="12">
        <v>1</v>
      </c>
      <c r="F69" s="21"/>
      <c r="G69" s="13">
        <f t="shared" si="0"/>
        <v>0</v>
      </c>
      <c r="H69" s="22"/>
      <c r="I69" s="15">
        <f t="shared" si="1"/>
        <v>0</v>
      </c>
      <c r="J69" s="16">
        <f t="shared" si="2"/>
        <v>0</v>
      </c>
      <c r="K69" s="52"/>
    </row>
    <row r="70" spans="1:11" ht="12.75">
      <c r="A70" s="20">
        <v>61</v>
      </c>
      <c r="B70" s="45" t="s">
        <v>43</v>
      </c>
      <c r="C70" s="45" t="s">
        <v>58</v>
      </c>
      <c r="D70" s="11" t="s">
        <v>59</v>
      </c>
      <c r="E70" s="12">
        <v>1</v>
      </c>
      <c r="F70" s="21"/>
      <c r="G70" s="13">
        <f t="shared" si="0"/>
        <v>0</v>
      </c>
      <c r="H70" s="22"/>
      <c r="I70" s="15">
        <f t="shared" si="1"/>
        <v>0</v>
      </c>
      <c r="J70" s="16">
        <f t="shared" si="2"/>
        <v>0</v>
      </c>
      <c r="K70" s="52"/>
    </row>
    <row r="71" spans="1:11" ht="12.75">
      <c r="A71" s="20">
        <v>62</v>
      </c>
      <c r="B71" s="45"/>
      <c r="C71" s="45"/>
      <c r="D71" s="11" t="s">
        <v>60</v>
      </c>
      <c r="E71" s="12">
        <v>1</v>
      </c>
      <c r="F71" s="21"/>
      <c r="G71" s="13">
        <f t="shared" si="0"/>
        <v>0</v>
      </c>
      <c r="H71" s="22"/>
      <c r="I71" s="15">
        <f t="shared" si="1"/>
        <v>0</v>
      </c>
      <c r="J71" s="16">
        <f t="shared" si="2"/>
        <v>0</v>
      </c>
      <c r="K71" s="52"/>
    </row>
    <row r="72" spans="1:11" ht="12.75">
      <c r="A72" s="20">
        <v>63</v>
      </c>
      <c r="B72" s="45"/>
      <c r="C72" s="45"/>
      <c r="D72" s="11" t="s">
        <v>61</v>
      </c>
      <c r="E72" s="12">
        <v>1</v>
      </c>
      <c r="F72" s="21"/>
      <c r="G72" s="13">
        <f t="shared" si="0"/>
        <v>0</v>
      </c>
      <c r="H72" s="22"/>
      <c r="I72" s="15">
        <f t="shared" si="1"/>
        <v>0</v>
      </c>
      <c r="J72" s="16">
        <f t="shared" si="2"/>
        <v>0</v>
      </c>
      <c r="K72" s="52"/>
    </row>
    <row r="73" spans="1:11" ht="12.75">
      <c r="A73" s="20">
        <v>64</v>
      </c>
      <c r="B73" s="45"/>
      <c r="C73" s="45"/>
      <c r="D73" s="11" t="s">
        <v>62</v>
      </c>
      <c r="E73" s="12">
        <v>1</v>
      </c>
      <c r="F73" s="21"/>
      <c r="G73" s="13">
        <f t="shared" si="0"/>
        <v>0</v>
      </c>
      <c r="H73" s="22"/>
      <c r="I73" s="15">
        <f t="shared" si="1"/>
        <v>0</v>
      </c>
      <c r="J73" s="16">
        <f t="shared" si="2"/>
        <v>0</v>
      </c>
      <c r="K73" s="52"/>
    </row>
    <row r="74" spans="1:11" ht="25.5">
      <c r="A74" s="20">
        <v>65</v>
      </c>
      <c r="B74" s="11" t="s">
        <v>43</v>
      </c>
      <c r="C74" s="11" t="s">
        <v>457</v>
      </c>
      <c r="D74" s="11" t="s">
        <v>63</v>
      </c>
      <c r="E74" s="12">
        <f>2</f>
        <v>2</v>
      </c>
      <c r="F74" s="21"/>
      <c r="G74" s="13">
        <f t="shared" si="0"/>
        <v>0</v>
      </c>
      <c r="H74" s="22"/>
      <c r="I74" s="15">
        <f t="shared" si="1"/>
        <v>0</v>
      </c>
      <c r="J74" s="16">
        <f t="shared" si="2"/>
        <v>0</v>
      </c>
      <c r="K74" s="52"/>
    </row>
    <row r="75" spans="1:11" ht="38.25">
      <c r="A75" s="20">
        <v>66</v>
      </c>
      <c r="B75" s="11" t="s">
        <v>43</v>
      </c>
      <c r="C75" s="11" t="s">
        <v>64</v>
      </c>
      <c r="D75" s="11" t="s">
        <v>65</v>
      </c>
      <c r="E75" s="12">
        <f>4+5+4</f>
        <v>13</v>
      </c>
      <c r="F75" s="21"/>
      <c r="G75" s="13">
        <f t="shared" ref="G75:G138" si="3">E75*F75</f>
        <v>0</v>
      </c>
      <c r="H75" s="22"/>
      <c r="I75" s="15">
        <f t="shared" ref="I75:I138" si="4">G75*H75</f>
        <v>0</v>
      </c>
      <c r="J75" s="16">
        <f t="shared" ref="J75:J138" si="5">G75*H75+G75</f>
        <v>0</v>
      </c>
      <c r="K75" s="52"/>
    </row>
    <row r="76" spans="1:11" ht="25.5">
      <c r="A76" s="20">
        <v>67</v>
      </c>
      <c r="B76" s="11" t="s">
        <v>43</v>
      </c>
      <c r="C76" s="11" t="s">
        <v>458</v>
      </c>
      <c r="D76" s="11" t="s">
        <v>66</v>
      </c>
      <c r="E76" s="12">
        <f>2+2</f>
        <v>4</v>
      </c>
      <c r="F76" s="21"/>
      <c r="G76" s="13">
        <f t="shared" si="3"/>
        <v>0</v>
      </c>
      <c r="H76" s="22"/>
      <c r="I76" s="15">
        <f t="shared" si="4"/>
        <v>0</v>
      </c>
      <c r="J76" s="16">
        <f t="shared" si="5"/>
        <v>0</v>
      </c>
      <c r="K76" s="52"/>
    </row>
    <row r="77" spans="1:11" ht="25.5">
      <c r="A77" s="20">
        <v>68</v>
      </c>
      <c r="B77" s="11" t="s">
        <v>43</v>
      </c>
      <c r="C77" s="11" t="s">
        <v>459</v>
      </c>
      <c r="D77" s="11" t="s">
        <v>67</v>
      </c>
      <c r="E77" s="12">
        <f>3</f>
        <v>3</v>
      </c>
      <c r="F77" s="21"/>
      <c r="G77" s="13">
        <f t="shared" si="3"/>
        <v>0</v>
      </c>
      <c r="H77" s="22"/>
      <c r="I77" s="15">
        <f t="shared" si="4"/>
        <v>0</v>
      </c>
      <c r="J77" s="16">
        <f t="shared" si="5"/>
        <v>0</v>
      </c>
      <c r="K77" s="52"/>
    </row>
    <row r="78" spans="1:11" ht="25.5">
      <c r="A78" s="20">
        <v>69</v>
      </c>
      <c r="B78" s="11" t="s">
        <v>43</v>
      </c>
      <c r="C78" s="11" t="s">
        <v>460</v>
      </c>
      <c r="D78" s="11" t="s">
        <v>68</v>
      </c>
      <c r="E78" s="12">
        <v>1</v>
      </c>
      <c r="F78" s="21"/>
      <c r="G78" s="13">
        <f t="shared" si="3"/>
        <v>0</v>
      </c>
      <c r="H78" s="22"/>
      <c r="I78" s="15">
        <f t="shared" si="4"/>
        <v>0</v>
      </c>
      <c r="J78" s="16">
        <f t="shared" si="5"/>
        <v>0</v>
      </c>
      <c r="K78" s="52"/>
    </row>
    <row r="79" spans="1:11" ht="25.5">
      <c r="A79" s="20">
        <v>70</v>
      </c>
      <c r="B79" s="11" t="s">
        <v>43</v>
      </c>
      <c r="C79" s="11" t="s">
        <v>461</v>
      </c>
      <c r="D79" s="11" t="s">
        <v>69</v>
      </c>
      <c r="E79" s="12">
        <v>1</v>
      </c>
      <c r="F79" s="21"/>
      <c r="G79" s="13">
        <f t="shared" si="3"/>
        <v>0</v>
      </c>
      <c r="H79" s="22"/>
      <c r="I79" s="15">
        <f t="shared" si="4"/>
        <v>0</v>
      </c>
      <c r="J79" s="16">
        <f t="shared" si="5"/>
        <v>0</v>
      </c>
      <c r="K79" s="52"/>
    </row>
    <row r="80" spans="1:11" ht="25.5">
      <c r="A80" s="20">
        <v>71</v>
      </c>
      <c r="B80" s="11" t="s">
        <v>43</v>
      </c>
      <c r="C80" s="11" t="s">
        <v>70</v>
      </c>
      <c r="D80" s="11" t="s">
        <v>71</v>
      </c>
      <c r="E80" s="12">
        <f>4+2+2</f>
        <v>8</v>
      </c>
      <c r="F80" s="21"/>
      <c r="G80" s="13">
        <f t="shared" si="3"/>
        <v>0</v>
      </c>
      <c r="H80" s="22"/>
      <c r="I80" s="15">
        <f t="shared" si="4"/>
        <v>0</v>
      </c>
      <c r="J80" s="16">
        <f t="shared" si="5"/>
        <v>0</v>
      </c>
      <c r="K80" s="52"/>
    </row>
    <row r="81" spans="1:11" ht="12.75">
      <c r="A81" s="20">
        <v>72</v>
      </c>
      <c r="B81" s="11" t="s">
        <v>43</v>
      </c>
      <c r="C81" s="11" t="s">
        <v>72</v>
      </c>
      <c r="D81" s="11" t="s">
        <v>67</v>
      </c>
      <c r="E81" s="12">
        <v>1</v>
      </c>
      <c r="F81" s="21"/>
      <c r="G81" s="13">
        <f t="shared" si="3"/>
        <v>0</v>
      </c>
      <c r="H81" s="22"/>
      <c r="I81" s="15">
        <f t="shared" si="4"/>
        <v>0</v>
      </c>
      <c r="J81" s="16">
        <f t="shared" si="5"/>
        <v>0</v>
      </c>
      <c r="K81" s="52"/>
    </row>
    <row r="82" spans="1:11" ht="25.5">
      <c r="A82" s="20">
        <v>73</v>
      </c>
      <c r="B82" s="11" t="s">
        <v>43</v>
      </c>
      <c r="C82" s="11" t="s">
        <v>73</v>
      </c>
      <c r="D82" s="11" t="s">
        <v>74</v>
      </c>
      <c r="E82" s="12">
        <f>3</f>
        <v>3</v>
      </c>
      <c r="F82" s="21"/>
      <c r="G82" s="13">
        <f t="shared" si="3"/>
        <v>0</v>
      </c>
      <c r="H82" s="22"/>
      <c r="I82" s="15">
        <f t="shared" si="4"/>
        <v>0</v>
      </c>
      <c r="J82" s="16">
        <f t="shared" si="5"/>
        <v>0</v>
      </c>
      <c r="K82" s="52"/>
    </row>
    <row r="83" spans="1:11" ht="25.5">
      <c r="A83" s="20">
        <v>74</v>
      </c>
      <c r="B83" s="11" t="s">
        <v>43</v>
      </c>
      <c r="C83" s="11" t="s">
        <v>462</v>
      </c>
      <c r="D83" s="11" t="s">
        <v>75</v>
      </c>
      <c r="E83" s="12">
        <v>1</v>
      </c>
      <c r="F83" s="21"/>
      <c r="G83" s="13">
        <f t="shared" si="3"/>
        <v>0</v>
      </c>
      <c r="H83" s="22"/>
      <c r="I83" s="15">
        <f t="shared" si="4"/>
        <v>0</v>
      </c>
      <c r="J83" s="16">
        <f t="shared" si="5"/>
        <v>0</v>
      </c>
      <c r="K83" s="52"/>
    </row>
    <row r="84" spans="1:11" ht="12.75">
      <c r="A84" s="20">
        <v>75</v>
      </c>
      <c r="B84" s="17" t="s">
        <v>43</v>
      </c>
      <c r="C84" s="17" t="s">
        <v>463</v>
      </c>
      <c r="D84" s="17" t="s">
        <v>76</v>
      </c>
      <c r="E84" s="12">
        <v>1</v>
      </c>
      <c r="F84" s="21"/>
      <c r="G84" s="13">
        <f t="shared" si="3"/>
        <v>0</v>
      </c>
      <c r="H84" s="22"/>
      <c r="I84" s="15">
        <f t="shared" si="4"/>
        <v>0</v>
      </c>
      <c r="J84" s="16">
        <f t="shared" si="5"/>
        <v>0</v>
      </c>
      <c r="K84" s="52"/>
    </row>
    <row r="85" spans="1:11" ht="51">
      <c r="A85" s="20">
        <v>76</v>
      </c>
      <c r="B85" s="17" t="s">
        <v>43</v>
      </c>
      <c r="C85" s="17" t="s">
        <v>77</v>
      </c>
      <c r="D85" s="17" t="s">
        <v>78</v>
      </c>
      <c r="E85" s="12">
        <f>2+1</f>
        <v>3</v>
      </c>
      <c r="F85" s="21"/>
      <c r="G85" s="13">
        <f t="shared" si="3"/>
        <v>0</v>
      </c>
      <c r="H85" s="22"/>
      <c r="I85" s="15">
        <f t="shared" si="4"/>
        <v>0</v>
      </c>
      <c r="J85" s="16">
        <f t="shared" si="5"/>
        <v>0</v>
      </c>
      <c r="K85" s="52"/>
    </row>
    <row r="86" spans="1:11" ht="12.75">
      <c r="A86" s="20">
        <v>77</v>
      </c>
      <c r="B86" s="46" t="s">
        <v>43</v>
      </c>
      <c r="C86" s="46" t="s">
        <v>79</v>
      </c>
      <c r="D86" s="17" t="s">
        <v>80</v>
      </c>
      <c r="E86" s="12">
        <f>1+1+1</f>
        <v>3</v>
      </c>
      <c r="F86" s="21"/>
      <c r="G86" s="13">
        <f t="shared" si="3"/>
        <v>0</v>
      </c>
      <c r="H86" s="22"/>
      <c r="I86" s="15">
        <f t="shared" si="4"/>
        <v>0</v>
      </c>
      <c r="J86" s="16">
        <f t="shared" si="5"/>
        <v>0</v>
      </c>
      <c r="K86" s="52"/>
    </row>
    <row r="87" spans="1:11" ht="12.75">
      <c r="A87" s="20">
        <v>78</v>
      </c>
      <c r="B87" s="46"/>
      <c r="C87" s="46"/>
      <c r="D87" s="17" t="s">
        <v>81</v>
      </c>
      <c r="E87" s="12">
        <f>1+1</f>
        <v>2</v>
      </c>
      <c r="F87" s="21"/>
      <c r="G87" s="13">
        <f t="shared" si="3"/>
        <v>0</v>
      </c>
      <c r="H87" s="22"/>
      <c r="I87" s="15">
        <f t="shared" si="4"/>
        <v>0</v>
      </c>
      <c r="J87" s="16">
        <f t="shared" si="5"/>
        <v>0</v>
      </c>
      <c r="K87" s="52"/>
    </row>
    <row r="88" spans="1:11" ht="12.75">
      <c r="A88" s="20">
        <v>79</v>
      </c>
      <c r="B88" s="46"/>
      <c r="C88" s="46"/>
      <c r="D88" s="17" t="s">
        <v>82</v>
      </c>
      <c r="E88" s="12">
        <f>1</f>
        <v>1</v>
      </c>
      <c r="F88" s="21"/>
      <c r="G88" s="13">
        <f t="shared" si="3"/>
        <v>0</v>
      </c>
      <c r="H88" s="22"/>
      <c r="I88" s="15">
        <f t="shared" si="4"/>
        <v>0</v>
      </c>
      <c r="J88" s="16">
        <f t="shared" si="5"/>
        <v>0</v>
      </c>
      <c r="K88" s="52"/>
    </row>
    <row r="89" spans="1:11" ht="12.75">
      <c r="A89" s="20">
        <v>80</v>
      </c>
      <c r="B89" s="46"/>
      <c r="C89" s="46"/>
      <c r="D89" s="17" t="s">
        <v>83</v>
      </c>
      <c r="E89" s="12">
        <f>1+1</f>
        <v>2</v>
      </c>
      <c r="F89" s="21"/>
      <c r="G89" s="13">
        <f t="shared" si="3"/>
        <v>0</v>
      </c>
      <c r="H89" s="22"/>
      <c r="I89" s="15">
        <f t="shared" si="4"/>
        <v>0</v>
      </c>
      <c r="J89" s="16">
        <f t="shared" si="5"/>
        <v>0</v>
      </c>
      <c r="K89" s="52"/>
    </row>
    <row r="90" spans="1:11" ht="12.75">
      <c r="A90" s="20">
        <v>81</v>
      </c>
      <c r="B90" s="46" t="s">
        <v>43</v>
      </c>
      <c r="C90" s="46" t="s">
        <v>84</v>
      </c>
      <c r="D90" s="17" t="s">
        <v>85</v>
      </c>
      <c r="E90" s="12">
        <f>1+1</f>
        <v>2</v>
      </c>
      <c r="F90" s="21"/>
      <c r="G90" s="13">
        <f t="shared" si="3"/>
        <v>0</v>
      </c>
      <c r="H90" s="22"/>
      <c r="I90" s="15">
        <f t="shared" si="4"/>
        <v>0</v>
      </c>
      <c r="J90" s="16">
        <f t="shared" si="5"/>
        <v>0</v>
      </c>
      <c r="K90" s="52"/>
    </row>
    <row r="91" spans="1:11" ht="12.75">
      <c r="A91" s="20">
        <v>82</v>
      </c>
      <c r="B91" s="46"/>
      <c r="C91" s="46"/>
      <c r="D91" s="17" t="s">
        <v>86</v>
      </c>
      <c r="E91" s="12">
        <f>1+1+1</f>
        <v>3</v>
      </c>
      <c r="F91" s="21"/>
      <c r="G91" s="13">
        <f t="shared" si="3"/>
        <v>0</v>
      </c>
      <c r="H91" s="22"/>
      <c r="I91" s="15">
        <f t="shared" si="4"/>
        <v>0</v>
      </c>
      <c r="J91" s="16">
        <f t="shared" si="5"/>
        <v>0</v>
      </c>
      <c r="K91" s="52"/>
    </row>
    <row r="92" spans="1:11" ht="12.75">
      <c r="A92" s="20">
        <v>83</v>
      </c>
      <c r="B92" s="46"/>
      <c r="C92" s="46"/>
      <c r="D92" s="17" t="s">
        <v>87</v>
      </c>
      <c r="E92" s="12">
        <f>1+1+1</f>
        <v>3</v>
      </c>
      <c r="F92" s="21"/>
      <c r="G92" s="13">
        <f t="shared" si="3"/>
        <v>0</v>
      </c>
      <c r="H92" s="22"/>
      <c r="I92" s="15">
        <f t="shared" si="4"/>
        <v>0</v>
      </c>
      <c r="J92" s="16">
        <f t="shared" si="5"/>
        <v>0</v>
      </c>
      <c r="K92" s="52"/>
    </row>
    <row r="93" spans="1:11" ht="12.75">
      <c r="A93" s="20">
        <v>84</v>
      </c>
      <c r="B93" s="46"/>
      <c r="C93" s="46"/>
      <c r="D93" s="17" t="s">
        <v>88</v>
      </c>
      <c r="E93" s="12">
        <f>1+1</f>
        <v>2</v>
      </c>
      <c r="F93" s="21"/>
      <c r="G93" s="13">
        <f t="shared" si="3"/>
        <v>0</v>
      </c>
      <c r="H93" s="22"/>
      <c r="I93" s="15">
        <f t="shared" si="4"/>
        <v>0</v>
      </c>
      <c r="J93" s="16">
        <f t="shared" si="5"/>
        <v>0</v>
      </c>
      <c r="K93" s="52"/>
    </row>
    <row r="94" spans="1:11" ht="12.75">
      <c r="A94" s="20">
        <v>85</v>
      </c>
      <c r="B94" s="46" t="s">
        <v>43</v>
      </c>
      <c r="C94" s="46" t="s">
        <v>89</v>
      </c>
      <c r="D94" s="17" t="s">
        <v>90</v>
      </c>
      <c r="E94" s="12">
        <f>2</f>
        <v>2</v>
      </c>
      <c r="F94" s="21"/>
      <c r="G94" s="13">
        <f t="shared" si="3"/>
        <v>0</v>
      </c>
      <c r="H94" s="22"/>
      <c r="I94" s="15">
        <f t="shared" si="4"/>
        <v>0</v>
      </c>
      <c r="J94" s="16">
        <f t="shared" si="5"/>
        <v>0</v>
      </c>
      <c r="K94" s="52"/>
    </row>
    <row r="95" spans="1:11" ht="12.75">
      <c r="A95" s="20">
        <v>86</v>
      </c>
      <c r="B95" s="46"/>
      <c r="C95" s="46"/>
      <c r="D95" s="17" t="s">
        <v>91</v>
      </c>
      <c r="E95" s="12">
        <f>1</f>
        <v>1</v>
      </c>
      <c r="F95" s="21"/>
      <c r="G95" s="13">
        <f t="shared" si="3"/>
        <v>0</v>
      </c>
      <c r="H95" s="22"/>
      <c r="I95" s="15">
        <f t="shared" si="4"/>
        <v>0</v>
      </c>
      <c r="J95" s="16">
        <f t="shared" si="5"/>
        <v>0</v>
      </c>
      <c r="K95" s="52"/>
    </row>
    <row r="96" spans="1:11" ht="12.75">
      <c r="A96" s="20">
        <v>87</v>
      </c>
      <c r="B96" s="46"/>
      <c r="C96" s="46"/>
      <c r="D96" s="17" t="s">
        <v>92</v>
      </c>
      <c r="E96" s="12">
        <f>1</f>
        <v>1</v>
      </c>
      <c r="F96" s="21"/>
      <c r="G96" s="13">
        <f t="shared" si="3"/>
        <v>0</v>
      </c>
      <c r="H96" s="22"/>
      <c r="I96" s="15">
        <f t="shared" si="4"/>
        <v>0</v>
      </c>
      <c r="J96" s="16">
        <f t="shared" si="5"/>
        <v>0</v>
      </c>
      <c r="K96" s="52"/>
    </row>
    <row r="97" spans="1:11" ht="12.75">
      <c r="A97" s="20">
        <v>88</v>
      </c>
      <c r="B97" s="46"/>
      <c r="C97" s="46"/>
      <c r="D97" s="17" t="s">
        <v>93</v>
      </c>
      <c r="E97" s="12">
        <f>1</f>
        <v>1</v>
      </c>
      <c r="F97" s="21"/>
      <c r="G97" s="13">
        <f t="shared" si="3"/>
        <v>0</v>
      </c>
      <c r="H97" s="22"/>
      <c r="I97" s="15">
        <f t="shared" si="4"/>
        <v>0</v>
      </c>
      <c r="J97" s="16">
        <f t="shared" si="5"/>
        <v>0</v>
      </c>
      <c r="K97" s="52"/>
    </row>
    <row r="98" spans="1:11" ht="12.75">
      <c r="A98" s="20">
        <v>89</v>
      </c>
      <c r="B98" s="17" t="s">
        <v>43</v>
      </c>
      <c r="C98" s="17" t="s">
        <v>94</v>
      </c>
      <c r="D98" s="17" t="s">
        <v>95</v>
      </c>
      <c r="E98" s="12">
        <f>1+1+1</f>
        <v>3</v>
      </c>
      <c r="F98" s="21"/>
      <c r="G98" s="13">
        <f t="shared" si="3"/>
        <v>0</v>
      </c>
      <c r="H98" s="22"/>
      <c r="I98" s="15">
        <f t="shared" si="4"/>
        <v>0</v>
      </c>
      <c r="J98" s="16">
        <f t="shared" si="5"/>
        <v>0</v>
      </c>
      <c r="K98" s="52"/>
    </row>
    <row r="99" spans="1:11" ht="51">
      <c r="A99" s="20">
        <v>90</v>
      </c>
      <c r="B99" s="17" t="s">
        <v>43</v>
      </c>
      <c r="C99" s="17" t="s">
        <v>96</v>
      </c>
      <c r="D99" s="17" t="s">
        <v>97</v>
      </c>
      <c r="E99" s="12">
        <f>2</f>
        <v>2</v>
      </c>
      <c r="F99" s="21"/>
      <c r="G99" s="13">
        <f t="shared" si="3"/>
        <v>0</v>
      </c>
      <c r="H99" s="22"/>
      <c r="I99" s="15">
        <f t="shared" si="4"/>
        <v>0</v>
      </c>
      <c r="J99" s="16">
        <f t="shared" si="5"/>
        <v>0</v>
      </c>
      <c r="K99" s="52"/>
    </row>
    <row r="100" spans="1:11" ht="12.75">
      <c r="A100" s="20">
        <v>91</v>
      </c>
      <c r="B100" s="46" t="s">
        <v>43</v>
      </c>
      <c r="C100" s="46" t="s">
        <v>98</v>
      </c>
      <c r="D100" s="17" t="s">
        <v>99</v>
      </c>
      <c r="E100" s="12">
        <f>1</f>
        <v>1</v>
      </c>
      <c r="F100" s="21"/>
      <c r="G100" s="13">
        <f t="shared" si="3"/>
        <v>0</v>
      </c>
      <c r="H100" s="22"/>
      <c r="I100" s="15">
        <f t="shared" si="4"/>
        <v>0</v>
      </c>
      <c r="J100" s="16">
        <f t="shared" si="5"/>
        <v>0</v>
      </c>
      <c r="K100" s="52"/>
    </row>
    <row r="101" spans="1:11" ht="12.75">
      <c r="A101" s="20">
        <v>92</v>
      </c>
      <c r="B101" s="46"/>
      <c r="C101" s="46"/>
      <c r="D101" s="17" t="s">
        <v>100</v>
      </c>
      <c r="E101" s="12">
        <f>1</f>
        <v>1</v>
      </c>
      <c r="F101" s="21"/>
      <c r="G101" s="13">
        <f t="shared" si="3"/>
        <v>0</v>
      </c>
      <c r="H101" s="22"/>
      <c r="I101" s="15">
        <f t="shared" si="4"/>
        <v>0</v>
      </c>
      <c r="J101" s="16">
        <f t="shared" si="5"/>
        <v>0</v>
      </c>
      <c r="K101" s="52"/>
    </row>
    <row r="102" spans="1:11" ht="12.75">
      <c r="A102" s="20">
        <v>93</v>
      </c>
      <c r="B102" s="46"/>
      <c r="C102" s="46"/>
      <c r="D102" s="17" t="s">
        <v>101</v>
      </c>
      <c r="E102" s="12">
        <f>1</f>
        <v>1</v>
      </c>
      <c r="F102" s="21"/>
      <c r="G102" s="13">
        <f t="shared" si="3"/>
        <v>0</v>
      </c>
      <c r="H102" s="22"/>
      <c r="I102" s="15">
        <f t="shared" si="4"/>
        <v>0</v>
      </c>
      <c r="J102" s="16">
        <f t="shared" si="5"/>
        <v>0</v>
      </c>
      <c r="K102" s="52"/>
    </row>
    <row r="103" spans="1:11" ht="12.75">
      <c r="A103" s="20">
        <v>94</v>
      </c>
      <c r="B103" s="46"/>
      <c r="C103" s="46"/>
      <c r="D103" s="17" t="s">
        <v>102</v>
      </c>
      <c r="E103" s="12">
        <f>1</f>
        <v>1</v>
      </c>
      <c r="F103" s="21"/>
      <c r="G103" s="13">
        <f t="shared" si="3"/>
        <v>0</v>
      </c>
      <c r="H103" s="22"/>
      <c r="I103" s="15">
        <f t="shared" si="4"/>
        <v>0</v>
      </c>
      <c r="J103" s="16">
        <f t="shared" si="5"/>
        <v>0</v>
      </c>
      <c r="K103" s="52"/>
    </row>
    <row r="104" spans="1:11" ht="12.75">
      <c r="A104" s="20">
        <v>95</v>
      </c>
      <c r="B104" s="17" t="s">
        <v>43</v>
      </c>
      <c r="C104" s="17" t="s">
        <v>103</v>
      </c>
      <c r="D104" s="17" t="s">
        <v>104</v>
      </c>
      <c r="E104" s="12">
        <v>1</v>
      </c>
      <c r="F104" s="21"/>
      <c r="G104" s="13">
        <f t="shared" si="3"/>
        <v>0</v>
      </c>
      <c r="H104" s="22"/>
      <c r="I104" s="15">
        <f t="shared" si="4"/>
        <v>0</v>
      </c>
      <c r="J104" s="16">
        <f t="shared" si="5"/>
        <v>0</v>
      </c>
      <c r="K104" s="52"/>
    </row>
    <row r="105" spans="1:11" ht="25.5">
      <c r="A105" s="20">
        <v>96</v>
      </c>
      <c r="B105" s="17" t="s">
        <v>43</v>
      </c>
      <c r="C105" s="17" t="s">
        <v>105</v>
      </c>
      <c r="D105" s="17" t="s">
        <v>106</v>
      </c>
      <c r="E105" s="12">
        <f>1+2</f>
        <v>3</v>
      </c>
      <c r="F105" s="21"/>
      <c r="G105" s="13">
        <f t="shared" si="3"/>
        <v>0</v>
      </c>
      <c r="H105" s="22"/>
      <c r="I105" s="15">
        <f t="shared" si="4"/>
        <v>0</v>
      </c>
      <c r="J105" s="16">
        <f t="shared" si="5"/>
        <v>0</v>
      </c>
      <c r="K105" s="52"/>
    </row>
    <row r="106" spans="1:11" ht="12.75">
      <c r="A106" s="20">
        <v>97</v>
      </c>
      <c r="B106" s="46" t="s">
        <v>43</v>
      </c>
      <c r="C106" s="46" t="s">
        <v>107</v>
      </c>
      <c r="D106" s="17" t="s">
        <v>108</v>
      </c>
      <c r="E106" s="12">
        <f>1+1+1</f>
        <v>3</v>
      </c>
      <c r="F106" s="21"/>
      <c r="G106" s="13">
        <f t="shared" si="3"/>
        <v>0</v>
      </c>
      <c r="H106" s="22"/>
      <c r="I106" s="15">
        <f t="shared" si="4"/>
        <v>0</v>
      </c>
      <c r="J106" s="16">
        <f t="shared" si="5"/>
        <v>0</v>
      </c>
      <c r="K106" s="52"/>
    </row>
    <row r="107" spans="1:11" ht="12.75">
      <c r="A107" s="20">
        <v>98</v>
      </c>
      <c r="B107" s="46"/>
      <c r="C107" s="46"/>
      <c r="D107" s="17" t="s">
        <v>109</v>
      </c>
      <c r="E107" s="12">
        <f>1</f>
        <v>1</v>
      </c>
      <c r="F107" s="21"/>
      <c r="G107" s="13">
        <f t="shared" si="3"/>
        <v>0</v>
      </c>
      <c r="H107" s="22"/>
      <c r="I107" s="15">
        <f t="shared" si="4"/>
        <v>0</v>
      </c>
      <c r="J107" s="16">
        <f t="shared" si="5"/>
        <v>0</v>
      </c>
      <c r="K107" s="52"/>
    </row>
    <row r="108" spans="1:11" ht="12.75">
      <c r="A108" s="20">
        <v>99</v>
      </c>
      <c r="B108" s="46"/>
      <c r="C108" s="46"/>
      <c r="D108" s="17" t="s">
        <v>110</v>
      </c>
      <c r="E108" s="12">
        <v>1</v>
      </c>
      <c r="F108" s="21"/>
      <c r="G108" s="13">
        <f t="shared" si="3"/>
        <v>0</v>
      </c>
      <c r="H108" s="22"/>
      <c r="I108" s="15">
        <f t="shared" si="4"/>
        <v>0</v>
      </c>
      <c r="J108" s="16">
        <f t="shared" si="5"/>
        <v>0</v>
      </c>
      <c r="K108" s="52"/>
    </row>
    <row r="109" spans="1:11" ht="12.75">
      <c r="A109" s="20">
        <v>100</v>
      </c>
      <c r="B109" s="46"/>
      <c r="C109" s="46"/>
      <c r="D109" s="17" t="s">
        <v>111</v>
      </c>
      <c r="E109" s="12">
        <v>1</v>
      </c>
      <c r="F109" s="21"/>
      <c r="G109" s="13">
        <f t="shared" si="3"/>
        <v>0</v>
      </c>
      <c r="H109" s="22"/>
      <c r="I109" s="15">
        <f t="shared" si="4"/>
        <v>0</v>
      </c>
      <c r="J109" s="16">
        <f t="shared" si="5"/>
        <v>0</v>
      </c>
      <c r="K109" s="52"/>
    </row>
    <row r="110" spans="1:11" ht="12.75">
      <c r="A110" s="20">
        <v>101</v>
      </c>
      <c r="B110" s="46" t="s">
        <v>43</v>
      </c>
      <c r="C110" s="46" t="s">
        <v>112</v>
      </c>
      <c r="D110" s="17" t="s">
        <v>113</v>
      </c>
      <c r="E110" s="12">
        <f>1+1</f>
        <v>2</v>
      </c>
      <c r="F110" s="21"/>
      <c r="G110" s="13">
        <f t="shared" si="3"/>
        <v>0</v>
      </c>
      <c r="H110" s="22"/>
      <c r="I110" s="15">
        <f t="shared" si="4"/>
        <v>0</v>
      </c>
      <c r="J110" s="16">
        <f t="shared" si="5"/>
        <v>0</v>
      </c>
      <c r="K110" s="52"/>
    </row>
    <row r="111" spans="1:11" ht="12.75">
      <c r="A111" s="20">
        <v>102</v>
      </c>
      <c r="B111" s="46"/>
      <c r="C111" s="46"/>
      <c r="D111" s="17" t="s">
        <v>114</v>
      </c>
      <c r="E111" s="12">
        <f>1</f>
        <v>1</v>
      </c>
      <c r="F111" s="21"/>
      <c r="G111" s="13">
        <f t="shared" si="3"/>
        <v>0</v>
      </c>
      <c r="H111" s="22"/>
      <c r="I111" s="15">
        <f t="shared" si="4"/>
        <v>0</v>
      </c>
      <c r="J111" s="16">
        <f t="shared" si="5"/>
        <v>0</v>
      </c>
      <c r="K111" s="52"/>
    </row>
    <row r="112" spans="1:11" ht="12.75">
      <c r="A112" s="20">
        <v>103</v>
      </c>
      <c r="B112" s="46"/>
      <c r="C112" s="46"/>
      <c r="D112" s="17" t="s">
        <v>115</v>
      </c>
      <c r="E112" s="12">
        <f>1</f>
        <v>1</v>
      </c>
      <c r="F112" s="21"/>
      <c r="G112" s="13">
        <f t="shared" si="3"/>
        <v>0</v>
      </c>
      <c r="H112" s="22"/>
      <c r="I112" s="15">
        <f t="shared" si="4"/>
        <v>0</v>
      </c>
      <c r="J112" s="16">
        <f t="shared" si="5"/>
        <v>0</v>
      </c>
      <c r="K112" s="52"/>
    </row>
    <row r="113" spans="1:11" ht="12.75">
      <c r="A113" s="20">
        <v>104</v>
      </c>
      <c r="B113" s="46"/>
      <c r="C113" s="46"/>
      <c r="D113" s="17" t="s">
        <v>116</v>
      </c>
      <c r="E113" s="12">
        <f>1</f>
        <v>1</v>
      </c>
      <c r="F113" s="21"/>
      <c r="G113" s="13">
        <f t="shared" si="3"/>
        <v>0</v>
      </c>
      <c r="H113" s="22"/>
      <c r="I113" s="15">
        <f t="shared" si="4"/>
        <v>0</v>
      </c>
      <c r="J113" s="16">
        <f t="shared" si="5"/>
        <v>0</v>
      </c>
      <c r="K113" s="52"/>
    </row>
    <row r="114" spans="1:11" ht="12.75">
      <c r="A114" s="20">
        <v>105</v>
      </c>
      <c r="B114" s="46" t="s">
        <v>43</v>
      </c>
      <c r="C114" s="47" t="s">
        <v>406</v>
      </c>
      <c r="D114" s="17" t="s">
        <v>407</v>
      </c>
      <c r="E114" s="12">
        <v>1</v>
      </c>
      <c r="F114" s="21"/>
      <c r="G114" s="13">
        <f t="shared" si="3"/>
        <v>0</v>
      </c>
      <c r="H114" s="22"/>
      <c r="I114" s="15">
        <f t="shared" si="4"/>
        <v>0</v>
      </c>
      <c r="J114" s="16">
        <f t="shared" si="5"/>
        <v>0</v>
      </c>
      <c r="K114" s="52"/>
    </row>
    <row r="115" spans="1:11" ht="12.75">
      <c r="A115" s="20">
        <v>106</v>
      </c>
      <c r="B115" s="46"/>
      <c r="C115" s="47"/>
      <c r="D115" s="17" t="s">
        <v>408</v>
      </c>
      <c r="E115" s="12">
        <v>1</v>
      </c>
      <c r="F115" s="21"/>
      <c r="G115" s="13">
        <f t="shared" si="3"/>
        <v>0</v>
      </c>
      <c r="H115" s="22"/>
      <c r="I115" s="15">
        <f t="shared" si="4"/>
        <v>0</v>
      </c>
      <c r="J115" s="16">
        <f t="shared" si="5"/>
        <v>0</v>
      </c>
      <c r="K115" s="52"/>
    </row>
    <row r="116" spans="1:11" ht="12.75">
      <c r="A116" s="20">
        <v>107</v>
      </c>
      <c r="B116" s="46"/>
      <c r="C116" s="47"/>
      <c r="D116" s="17" t="s">
        <v>409</v>
      </c>
      <c r="E116" s="12">
        <v>1</v>
      </c>
      <c r="F116" s="21"/>
      <c r="G116" s="13">
        <f t="shared" si="3"/>
        <v>0</v>
      </c>
      <c r="H116" s="22"/>
      <c r="I116" s="15">
        <f t="shared" si="4"/>
        <v>0</v>
      </c>
      <c r="J116" s="16">
        <f t="shared" si="5"/>
        <v>0</v>
      </c>
      <c r="K116" s="52"/>
    </row>
    <row r="117" spans="1:11" ht="12.75">
      <c r="A117" s="20">
        <v>108</v>
      </c>
      <c r="B117" s="46"/>
      <c r="C117" s="47"/>
      <c r="D117" s="17" t="s">
        <v>410</v>
      </c>
      <c r="E117" s="12">
        <v>1</v>
      </c>
      <c r="F117" s="21"/>
      <c r="G117" s="13">
        <f t="shared" si="3"/>
        <v>0</v>
      </c>
      <c r="H117" s="22"/>
      <c r="I117" s="15">
        <f t="shared" si="4"/>
        <v>0</v>
      </c>
      <c r="J117" s="16">
        <f t="shared" si="5"/>
        <v>0</v>
      </c>
      <c r="K117" s="52"/>
    </row>
    <row r="118" spans="1:11" ht="12.75">
      <c r="A118" s="20">
        <v>109</v>
      </c>
      <c r="B118" s="17" t="s">
        <v>43</v>
      </c>
      <c r="C118" s="25" t="s">
        <v>383</v>
      </c>
      <c r="D118" s="17" t="s">
        <v>411</v>
      </c>
      <c r="E118" s="12">
        <v>1</v>
      </c>
      <c r="F118" s="21"/>
      <c r="G118" s="13">
        <f t="shared" si="3"/>
        <v>0</v>
      </c>
      <c r="H118" s="22"/>
      <c r="I118" s="15">
        <f t="shared" si="4"/>
        <v>0</v>
      </c>
      <c r="J118" s="16">
        <f t="shared" si="5"/>
        <v>0</v>
      </c>
      <c r="K118" s="52"/>
    </row>
    <row r="119" spans="1:11" ht="12.75">
      <c r="A119" s="20">
        <v>110</v>
      </c>
      <c r="B119" s="45" t="s">
        <v>117</v>
      </c>
      <c r="C119" s="45" t="s">
        <v>118</v>
      </c>
      <c r="D119" s="11" t="s">
        <v>119</v>
      </c>
      <c r="E119" s="12">
        <f>2+2</f>
        <v>4</v>
      </c>
      <c r="F119" s="21"/>
      <c r="G119" s="13">
        <f t="shared" si="3"/>
        <v>0</v>
      </c>
      <c r="H119" s="22"/>
      <c r="I119" s="15">
        <f t="shared" si="4"/>
        <v>0</v>
      </c>
      <c r="J119" s="16">
        <f t="shared" si="5"/>
        <v>0</v>
      </c>
      <c r="K119" s="52"/>
    </row>
    <row r="120" spans="1:11" ht="12.75">
      <c r="A120" s="20">
        <v>111</v>
      </c>
      <c r="B120" s="45"/>
      <c r="C120" s="45"/>
      <c r="D120" s="11" t="s">
        <v>120</v>
      </c>
      <c r="E120" s="12">
        <f>1</f>
        <v>1</v>
      </c>
      <c r="F120" s="21"/>
      <c r="G120" s="13">
        <f t="shared" si="3"/>
        <v>0</v>
      </c>
      <c r="H120" s="22"/>
      <c r="I120" s="15">
        <f t="shared" si="4"/>
        <v>0</v>
      </c>
      <c r="J120" s="16">
        <f t="shared" si="5"/>
        <v>0</v>
      </c>
      <c r="K120" s="52"/>
    </row>
    <row r="121" spans="1:11" ht="12.75">
      <c r="A121" s="20">
        <v>112</v>
      </c>
      <c r="B121" s="45"/>
      <c r="C121" s="45"/>
      <c r="D121" s="11" t="s">
        <v>121</v>
      </c>
      <c r="E121" s="12">
        <f>1</f>
        <v>1</v>
      </c>
      <c r="F121" s="21"/>
      <c r="G121" s="13">
        <f t="shared" si="3"/>
        <v>0</v>
      </c>
      <c r="H121" s="22"/>
      <c r="I121" s="15">
        <f t="shared" si="4"/>
        <v>0</v>
      </c>
      <c r="J121" s="16">
        <f t="shared" si="5"/>
        <v>0</v>
      </c>
      <c r="K121" s="52"/>
    </row>
    <row r="122" spans="1:11" ht="12.75">
      <c r="A122" s="20">
        <v>113</v>
      </c>
      <c r="B122" s="45"/>
      <c r="C122" s="45"/>
      <c r="D122" s="11" t="s">
        <v>122</v>
      </c>
      <c r="E122" s="12">
        <f>1</f>
        <v>1</v>
      </c>
      <c r="F122" s="21"/>
      <c r="G122" s="13">
        <f t="shared" si="3"/>
        <v>0</v>
      </c>
      <c r="H122" s="22"/>
      <c r="I122" s="15">
        <f t="shared" si="4"/>
        <v>0</v>
      </c>
      <c r="J122" s="16">
        <f t="shared" si="5"/>
        <v>0</v>
      </c>
      <c r="K122" s="52"/>
    </row>
    <row r="123" spans="1:11" ht="12.75">
      <c r="A123" s="20">
        <v>114</v>
      </c>
      <c r="B123" s="45" t="s">
        <v>117</v>
      </c>
      <c r="C123" s="49" t="s">
        <v>472</v>
      </c>
      <c r="D123" s="11" t="s">
        <v>123</v>
      </c>
      <c r="E123" s="12">
        <f>1+2+2+1+2+1+1+1</f>
        <v>11</v>
      </c>
      <c r="F123" s="21"/>
      <c r="G123" s="13">
        <f t="shared" si="3"/>
        <v>0</v>
      </c>
      <c r="H123" s="22"/>
      <c r="I123" s="15">
        <f t="shared" si="4"/>
        <v>0</v>
      </c>
      <c r="J123" s="16">
        <f t="shared" si="5"/>
        <v>0</v>
      </c>
      <c r="K123" s="52"/>
    </row>
    <row r="124" spans="1:11" ht="12.75">
      <c r="A124" s="20">
        <v>115</v>
      </c>
      <c r="B124" s="45"/>
      <c r="C124" s="49"/>
      <c r="D124" s="11" t="s">
        <v>124</v>
      </c>
      <c r="E124" s="12">
        <f>1+3+2+2+1+1</f>
        <v>10</v>
      </c>
      <c r="F124" s="21"/>
      <c r="G124" s="13">
        <f t="shared" si="3"/>
        <v>0</v>
      </c>
      <c r="H124" s="22"/>
      <c r="I124" s="15">
        <f t="shared" si="4"/>
        <v>0</v>
      </c>
      <c r="J124" s="16">
        <f t="shared" si="5"/>
        <v>0</v>
      </c>
      <c r="K124" s="52"/>
    </row>
    <row r="125" spans="1:11" ht="12.75">
      <c r="A125" s="20">
        <v>116</v>
      </c>
      <c r="B125" s="45"/>
      <c r="C125" s="49"/>
      <c r="D125" s="11" t="s">
        <v>125</v>
      </c>
      <c r="E125" s="12">
        <f>1+1+2+1+1+1</f>
        <v>7</v>
      </c>
      <c r="F125" s="21"/>
      <c r="G125" s="13">
        <f t="shared" si="3"/>
        <v>0</v>
      </c>
      <c r="H125" s="22"/>
      <c r="I125" s="15">
        <f t="shared" si="4"/>
        <v>0</v>
      </c>
      <c r="J125" s="16">
        <f t="shared" si="5"/>
        <v>0</v>
      </c>
      <c r="K125" s="52"/>
    </row>
    <row r="126" spans="1:11" ht="12.75">
      <c r="A126" s="20">
        <v>117</v>
      </c>
      <c r="B126" s="45"/>
      <c r="C126" s="49"/>
      <c r="D126" s="11" t="s">
        <v>126</v>
      </c>
      <c r="E126" s="12">
        <f>1+1+2+1+1</f>
        <v>6</v>
      </c>
      <c r="F126" s="21"/>
      <c r="G126" s="13">
        <f t="shared" si="3"/>
        <v>0</v>
      </c>
      <c r="H126" s="22"/>
      <c r="I126" s="15">
        <f t="shared" si="4"/>
        <v>0</v>
      </c>
      <c r="J126" s="16">
        <f t="shared" si="5"/>
        <v>0</v>
      </c>
      <c r="K126" s="52"/>
    </row>
    <row r="127" spans="1:11" ht="25.5">
      <c r="A127" s="20">
        <v>118</v>
      </c>
      <c r="B127" s="48"/>
      <c r="C127" s="50"/>
      <c r="D127" s="11" t="s">
        <v>127</v>
      </c>
      <c r="E127" s="12">
        <f>1+2+2+1+3+1+1</f>
        <v>11</v>
      </c>
      <c r="F127" s="21"/>
      <c r="G127" s="13">
        <f t="shared" si="3"/>
        <v>0</v>
      </c>
      <c r="H127" s="22"/>
      <c r="I127" s="15">
        <f t="shared" si="4"/>
        <v>0</v>
      </c>
      <c r="J127" s="16">
        <f t="shared" si="5"/>
        <v>0</v>
      </c>
      <c r="K127" s="52"/>
    </row>
    <row r="128" spans="1:11" ht="12.75">
      <c r="A128" s="20">
        <v>119</v>
      </c>
      <c r="B128" s="45" t="s">
        <v>117</v>
      </c>
      <c r="C128" s="45" t="s">
        <v>473</v>
      </c>
      <c r="D128" s="11" t="s">
        <v>128</v>
      </c>
      <c r="E128" s="12">
        <f>2</f>
        <v>2</v>
      </c>
      <c r="F128" s="21"/>
      <c r="G128" s="13">
        <f t="shared" si="3"/>
        <v>0</v>
      </c>
      <c r="H128" s="22"/>
      <c r="I128" s="15">
        <f t="shared" si="4"/>
        <v>0</v>
      </c>
      <c r="J128" s="16">
        <f t="shared" si="5"/>
        <v>0</v>
      </c>
      <c r="K128" s="52"/>
    </row>
    <row r="129" spans="1:11" ht="12.75">
      <c r="A129" s="20">
        <v>120</v>
      </c>
      <c r="B129" s="45"/>
      <c r="C129" s="45"/>
      <c r="D129" s="11" t="s">
        <v>129</v>
      </c>
      <c r="E129" s="12">
        <v>1</v>
      </c>
      <c r="F129" s="21"/>
      <c r="G129" s="13">
        <f t="shared" si="3"/>
        <v>0</v>
      </c>
      <c r="H129" s="22"/>
      <c r="I129" s="15">
        <f t="shared" si="4"/>
        <v>0</v>
      </c>
      <c r="J129" s="16">
        <f t="shared" si="5"/>
        <v>0</v>
      </c>
      <c r="K129" s="52"/>
    </row>
    <row r="130" spans="1:11" ht="12.75">
      <c r="A130" s="20">
        <v>121</v>
      </c>
      <c r="B130" s="45"/>
      <c r="C130" s="45"/>
      <c r="D130" s="11" t="s">
        <v>130</v>
      </c>
      <c r="E130" s="12">
        <v>1</v>
      </c>
      <c r="F130" s="21"/>
      <c r="G130" s="13">
        <f t="shared" si="3"/>
        <v>0</v>
      </c>
      <c r="H130" s="22"/>
      <c r="I130" s="15">
        <f t="shared" si="4"/>
        <v>0</v>
      </c>
      <c r="J130" s="16">
        <f t="shared" si="5"/>
        <v>0</v>
      </c>
      <c r="K130" s="52"/>
    </row>
    <row r="131" spans="1:11" ht="12.75">
      <c r="A131" s="20">
        <v>122</v>
      </c>
      <c r="B131" s="45"/>
      <c r="C131" s="45"/>
      <c r="D131" s="11" t="s">
        <v>131</v>
      </c>
      <c r="E131" s="12">
        <v>1</v>
      </c>
      <c r="F131" s="21"/>
      <c r="G131" s="13">
        <f t="shared" si="3"/>
        <v>0</v>
      </c>
      <c r="H131" s="22"/>
      <c r="I131" s="15">
        <f t="shared" si="4"/>
        <v>0</v>
      </c>
      <c r="J131" s="16">
        <f t="shared" si="5"/>
        <v>0</v>
      </c>
      <c r="K131" s="52"/>
    </row>
    <row r="132" spans="1:11" ht="12.75">
      <c r="A132" s="20">
        <v>123</v>
      </c>
      <c r="B132" s="45"/>
      <c r="C132" s="45"/>
      <c r="D132" s="11" t="s">
        <v>132</v>
      </c>
      <c r="E132" s="12">
        <v>1</v>
      </c>
      <c r="F132" s="21"/>
      <c r="G132" s="13">
        <f t="shared" si="3"/>
        <v>0</v>
      </c>
      <c r="H132" s="22"/>
      <c r="I132" s="15">
        <f t="shared" si="4"/>
        <v>0</v>
      </c>
      <c r="J132" s="16">
        <f t="shared" si="5"/>
        <v>0</v>
      </c>
      <c r="K132" s="52"/>
    </row>
    <row r="133" spans="1:11" ht="12.75">
      <c r="A133" s="20">
        <v>124</v>
      </c>
      <c r="B133" s="45"/>
      <c r="C133" s="45"/>
      <c r="D133" s="11" t="s">
        <v>133</v>
      </c>
      <c r="E133" s="12">
        <v>1</v>
      </c>
      <c r="F133" s="21"/>
      <c r="G133" s="13">
        <f t="shared" si="3"/>
        <v>0</v>
      </c>
      <c r="H133" s="22"/>
      <c r="I133" s="15">
        <f t="shared" si="4"/>
        <v>0</v>
      </c>
      <c r="J133" s="16">
        <f t="shared" si="5"/>
        <v>0</v>
      </c>
      <c r="K133" s="52"/>
    </row>
    <row r="134" spans="1:11" ht="12.75">
      <c r="A134" s="20">
        <v>125</v>
      </c>
      <c r="B134" s="45"/>
      <c r="C134" s="45"/>
      <c r="D134" s="11" t="s">
        <v>134</v>
      </c>
      <c r="E134" s="12">
        <v>1</v>
      </c>
      <c r="F134" s="21"/>
      <c r="G134" s="13">
        <f t="shared" si="3"/>
        <v>0</v>
      </c>
      <c r="H134" s="22"/>
      <c r="I134" s="15">
        <f t="shared" si="4"/>
        <v>0</v>
      </c>
      <c r="J134" s="16">
        <f t="shared" si="5"/>
        <v>0</v>
      </c>
      <c r="K134" s="52"/>
    </row>
    <row r="135" spans="1:11" ht="12.75">
      <c r="A135" s="20">
        <v>126</v>
      </c>
      <c r="B135" s="45" t="s">
        <v>117</v>
      </c>
      <c r="C135" s="45" t="s">
        <v>135</v>
      </c>
      <c r="D135" s="11" t="s">
        <v>136</v>
      </c>
      <c r="E135" s="12">
        <v>1</v>
      </c>
      <c r="F135" s="21"/>
      <c r="G135" s="13">
        <f t="shared" si="3"/>
        <v>0</v>
      </c>
      <c r="H135" s="22"/>
      <c r="I135" s="15">
        <f t="shared" si="4"/>
        <v>0</v>
      </c>
      <c r="J135" s="16">
        <f t="shared" si="5"/>
        <v>0</v>
      </c>
      <c r="K135" s="52"/>
    </row>
    <row r="136" spans="1:11" ht="12.75">
      <c r="A136" s="20">
        <v>127</v>
      </c>
      <c r="B136" s="45"/>
      <c r="C136" s="45"/>
      <c r="D136" s="11" t="s">
        <v>137</v>
      </c>
      <c r="E136" s="12">
        <v>1</v>
      </c>
      <c r="F136" s="21"/>
      <c r="G136" s="13">
        <f t="shared" si="3"/>
        <v>0</v>
      </c>
      <c r="H136" s="22"/>
      <c r="I136" s="15">
        <f t="shared" si="4"/>
        <v>0</v>
      </c>
      <c r="J136" s="16">
        <f t="shared" si="5"/>
        <v>0</v>
      </c>
      <c r="K136" s="52"/>
    </row>
    <row r="137" spans="1:11" ht="12.75">
      <c r="A137" s="20">
        <v>128</v>
      </c>
      <c r="B137" s="45"/>
      <c r="C137" s="45"/>
      <c r="D137" s="11" t="s">
        <v>138</v>
      </c>
      <c r="E137" s="12">
        <v>1</v>
      </c>
      <c r="F137" s="21"/>
      <c r="G137" s="13">
        <f t="shared" si="3"/>
        <v>0</v>
      </c>
      <c r="H137" s="22"/>
      <c r="I137" s="15">
        <f t="shared" si="4"/>
        <v>0</v>
      </c>
      <c r="J137" s="16">
        <f t="shared" si="5"/>
        <v>0</v>
      </c>
      <c r="K137" s="52"/>
    </row>
    <row r="138" spans="1:11" ht="12.75">
      <c r="A138" s="20">
        <v>129</v>
      </c>
      <c r="B138" s="45"/>
      <c r="C138" s="45"/>
      <c r="D138" s="11" t="s">
        <v>139</v>
      </c>
      <c r="E138" s="12">
        <v>1</v>
      </c>
      <c r="F138" s="21"/>
      <c r="G138" s="13">
        <f t="shared" si="3"/>
        <v>0</v>
      </c>
      <c r="H138" s="22"/>
      <c r="I138" s="15">
        <f t="shared" si="4"/>
        <v>0</v>
      </c>
      <c r="J138" s="16">
        <f t="shared" si="5"/>
        <v>0</v>
      </c>
      <c r="K138" s="52"/>
    </row>
    <row r="139" spans="1:11" ht="12.75">
      <c r="A139" s="20">
        <v>130</v>
      </c>
      <c r="B139" s="45" t="s">
        <v>117</v>
      </c>
      <c r="C139" s="45" t="s">
        <v>474</v>
      </c>
      <c r="D139" s="11" t="s">
        <v>412</v>
      </c>
      <c r="E139" s="12">
        <v>3</v>
      </c>
      <c r="F139" s="21"/>
      <c r="G139" s="13">
        <f t="shared" ref="G139:G202" si="6">E139*F139</f>
        <v>0</v>
      </c>
      <c r="H139" s="22"/>
      <c r="I139" s="15">
        <f t="shared" ref="I139:I202" si="7">G139*H139</f>
        <v>0</v>
      </c>
      <c r="J139" s="16">
        <f t="shared" ref="J139:J202" si="8">G139*H139+G139</f>
        <v>0</v>
      </c>
      <c r="K139" s="52"/>
    </row>
    <row r="140" spans="1:11" ht="12.75">
      <c r="A140" s="20">
        <v>131</v>
      </c>
      <c r="B140" s="45"/>
      <c r="C140" s="45"/>
      <c r="D140" s="11" t="s">
        <v>413</v>
      </c>
      <c r="E140" s="12">
        <v>3</v>
      </c>
      <c r="F140" s="21"/>
      <c r="G140" s="13">
        <f t="shared" si="6"/>
        <v>0</v>
      </c>
      <c r="H140" s="22"/>
      <c r="I140" s="15">
        <f t="shared" si="7"/>
        <v>0</v>
      </c>
      <c r="J140" s="16">
        <f t="shared" si="8"/>
        <v>0</v>
      </c>
      <c r="K140" s="52"/>
    </row>
    <row r="141" spans="1:11" ht="12.75">
      <c r="A141" s="20">
        <v>132</v>
      </c>
      <c r="B141" s="45"/>
      <c r="C141" s="45"/>
      <c r="D141" s="11" t="s">
        <v>414</v>
      </c>
      <c r="E141" s="12">
        <v>3</v>
      </c>
      <c r="F141" s="21"/>
      <c r="G141" s="13">
        <f t="shared" si="6"/>
        <v>0</v>
      </c>
      <c r="H141" s="22"/>
      <c r="I141" s="15">
        <f t="shared" si="7"/>
        <v>0</v>
      </c>
      <c r="J141" s="16">
        <f t="shared" si="8"/>
        <v>0</v>
      </c>
      <c r="K141" s="52"/>
    </row>
    <row r="142" spans="1:11" ht="12.75">
      <c r="A142" s="20">
        <v>133</v>
      </c>
      <c r="B142" s="45"/>
      <c r="C142" s="45"/>
      <c r="D142" s="11" t="s">
        <v>415</v>
      </c>
      <c r="E142" s="12">
        <v>3</v>
      </c>
      <c r="F142" s="21"/>
      <c r="G142" s="13">
        <f t="shared" si="6"/>
        <v>0</v>
      </c>
      <c r="H142" s="22"/>
      <c r="I142" s="15">
        <f t="shared" si="7"/>
        <v>0</v>
      </c>
      <c r="J142" s="16">
        <f t="shared" si="8"/>
        <v>0</v>
      </c>
      <c r="K142" s="52"/>
    </row>
    <row r="143" spans="1:11" ht="12.75">
      <c r="A143" s="20">
        <v>134</v>
      </c>
      <c r="B143" s="45" t="s">
        <v>117</v>
      </c>
      <c r="C143" s="45" t="s">
        <v>475</v>
      </c>
      <c r="D143" s="11" t="s">
        <v>416</v>
      </c>
      <c r="E143" s="12">
        <v>2</v>
      </c>
      <c r="F143" s="21"/>
      <c r="G143" s="13">
        <f t="shared" si="6"/>
        <v>0</v>
      </c>
      <c r="H143" s="22"/>
      <c r="I143" s="15">
        <f t="shared" si="7"/>
        <v>0</v>
      </c>
      <c r="J143" s="16">
        <f t="shared" si="8"/>
        <v>0</v>
      </c>
      <c r="K143" s="52"/>
    </row>
    <row r="144" spans="1:11" ht="12.75">
      <c r="A144" s="20">
        <v>135</v>
      </c>
      <c r="B144" s="45"/>
      <c r="C144" s="45"/>
      <c r="D144" s="11" t="s">
        <v>417</v>
      </c>
      <c r="E144" s="12">
        <v>2</v>
      </c>
      <c r="F144" s="21"/>
      <c r="G144" s="13">
        <f t="shared" si="6"/>
        <v>0</v>
      </c>
      <c r="H144" s="22"/>
      <c r="I144" s="15">
        <f t="shared" si="7"/>
        <v>0</v>
      </c>
      <c r="J144" s="16">
        <f t="shared" si="8"/>
        <v>0</v>
      </c>
      <c r="K144" s="52"/>
    </row>
    <row r="145" spans="1:11" ht="12.75">
      <c r="A145" s="20">
        <v>136</v>
      </c>
      <c r="B145" s="45"/>
      <c r="C145" s="45"/>
      <c r="D145" s="11" t="s">
        <v>418</v>
      </c>
      <c r="E145" s="12">
        <v>2</v>
      </c>
      <c r="F145" s="21"/>
      <c r="G145" s="13">
        <f t="shared" si="6"/>
        <v>0</v>
      </c>
      <c r="H145" s="22"/>
      <c r="I145" s="15">
        <f t="shared" si="7"/>
        <v>0</v>
      </c>
      <c r="J145" s="16">
        <f t="shared" si="8"/>
        <v>0</v>
      </c>
      <c r="K145" s="52"/>
    </row>
    <row r="146" spans="1:11" ht="12.75">
      <c r="A146" s="20">
        <v>137</v>
      </c>
      <c r="B146" s="45"/>
      <c r="C146" s="45"/>
      <c r="D146" s="11" t="s">
        <v>419</v>
      </c>
      <c r="E146" s="12">
        <v>2</v>
      </c>
      <c r="F146" s="21"/>
      <c r="G146" s="13">
        <f t="shared" si="6"/>
        <v>0</v>
      </c>
      <c r="H146" s="22"/>
      <c r="I146" s="15">
        <f t="shared" si="7"/>
        <v>0</v>
      </c>
      <c r="J146" s="16">
        <f t="shared" si="8"/>
        <v>0</v>
      </c>
      <c r="K146" s="52"/>
    </row>
    <row r="147" spans="1:11" ht="51">
      <c r="A147" s="20">
        <v>138</v>
      </c>
      <c r="B147" s="11" t="s">
        <v>140</v>
      </c>
      <c r="C147" s="11" t="s">
        <v>141</v>
      </c>
      <c r="D147" s="11" t="s">
        <v>142</v>
      </c>
      <c r="E147" s="12">
        <v>1</v>
      </c>
      <c r="F147" s="21"/>
      <c r="G147" s="13">
        <f t="shared" si="6"/>
        <v>0</v>
      </c>
      <c r="H147" s="22"/>
      <c r="I147" s="15">
        <f t="shared" si="7"/>
        <v>0</v>
      </c>
      <c r="J147" s="16">
        <f t="shared" si="8"/>
        <v>0</v>
      </c>
      <c r="K147" s="52"/>
    </row>
    <row r="148" spans="1:11" ht="12.75">
      <c r="A148" s="20">
        <v>139</v>
      </c>
      <c r="B148" s="45" t="s">
        <v>140</v>
      </c>
      <c r="C148" s="45" t="s">
        <v>143</v>
      </c>
      <c r="D148" s="11" t="s">
        <v>144</v>
      </c>
      <c r="E148" s="12">
        <v>1</v>
      </c>
      <c r="F148" s="21"/>
      <c r="G148" s="13">
        <f t="shared" si="6"/>
        <v>0</v>
      </c>
      <c r="H148" s="22"/>
      <c r="I148" s="15">
        <f t="shared" si="7"/>
        <v>0</v>
      </c>
      <c r="J148" s="16">
        <f t="shared" si="8"/>
        <v>0</v>
      </c>
      <c r="K148" s="52"/>
    </row>
    <row r="149" spans="1:11" ht="12.75">
      <c r="A149" s="20">
        <v>140</v>
      </c>
      <c r="B149" s="45"/>
      <c r="C149" s="45"/>
      <c r="D149" s="11" t="s">
        <v>145</v>
      </c>
      <c r="E149" s="12">
        <v>1</v>
      </c>
      <c r="F149" s="21"/>
      <c r="G149" s="13">
        <f t="shared" si="6"/>
        <v>0</v>
      </c>
      <c r="H149" s="22"/>
      <c r="I149" s="15">
        <f t="shared" si="7"/>
        <v>0</v>
      </c>
      <c r="J149" s="16">
        <f t="shared" si="8"/>
        <v>0</v>
      </c>
      <c r="K149" s="52"/>
    </row>
    <row r="150" spans="1:11" ht="12.75">
      <c r="A150" s="20">
        <v>141</v>
      </c>
      <c r="B150" s="45"/>
      <c r="C150" s="45"/>
      <c r="D150" s="11" t="s">
        <v>146</v>
      </c>
      <c r="E150" s="12">
        <v>1</v>
      </c>
      <c r="F150" s="21"/>
      <c r="G150" s="13">
        <f t="shared" si="6"/>
        <v>0</v>
      </c>
      <c r="H150" s="22"/>
      <c r="I150" s="15">
        <f t="shared" si="7"/>
        <v>0</v>
      </c>
      <c r="J150" s="16">
        <f t="shared" si="8"/>
        <v>0</v>
      </c>
      <c r="K150" s="52"/>
    </row>
    <row r="151" spans="1:11" ht="12.75">
      <c r="A151" s="20">
        <v>142</v>
      </c>
      <c r="B151" s="45"/>
      <c r="C151" s="45"/>
      <c r="D151" s="11" t="s">
        <v>147</v>
      </c>
      <c r="E151" s="12">
        <v>1</v>
      </c>
      <c r="F151" s="21"/>
      <c r="G151" s="13">
        <f t="shared" si="6"/>
        <v>0</v>
      </c>
      <c r="H151" s="22"/>
      <c r="I151" s="15">
        <f t="shared" si="7"/>
        <v>0</v>
      </c>
      <c r="J151" s="16">
        <f t="shared" si="8"/>
        <v>0</v>
      </c>
      <c r="K151" s="52"/>
    </row>
    <row r="152" spans="1:11" ht="12.75">
      <c r="A152" s="20">
        <v>143</v>
      </c>
      <c r="B152" s="46" t="s">
        <v>140</v>
      </c>
      <c r="C152" s="46" t="s">
        <v>148</v>
      </c>
      <c r="D152" s="11" t="s">
        <v>149</v>
      </c>
      <c r="E152" s="12">
        <v>1</v>
      </c>
      <c r="F152" s="21"/>
      <c r="G152" s="13">
        <f t="shared" si="6"/>
        <v>0</v>
      </c>
      <c r="H152" s="22"/>
      <c r="I152" s="15">
        <f t="shared" si="7"/>
        <v>0</v>
      </c>
      <c r="J152" s="16">
        <f t="shared" si="8"/>
        <v>0</v>
      </c>
      <c r="K152" s="52"/>
    </row>
    <row r="153" spans="1:11" ht="12.75">
      <c r="A153" s="20">
        <v>144</v>
      </c>
      <c r="B153" s="46"/>
      <c r="C153" s="46"/>
      <c r="D153" s="11" t="s">
        <v>150</v>
      </c>
      <c r="E153" s="12">
        <v>1</v>
      </c>
      <c r="F153" s="21"/>
      <c r="G153" s="13">
        <f t="shared" si="6"/>
        <v>0</v>
      </c>
      <c r="H153" s="22"/>
      <c r="I153" s="15">
        <f t="shared" si="7"/>
        <v>0</v>
      </c>
      <c r="J153" s="16">
        <f t="shared" si="8"/>
        <v>0</v>
      </c>
      <c r="K153" s="52"/>
    </row>
    <row r="154" spans="1:11" ht="12.75">
      <c r="A154" s="20">
        <v>145</v>
      </c>
      <c r="B154" s="46"/>
      <c r="C154" s="46"/>
      <c r="D154" s="11" t="s">
        <v>151</v>
      </c>
      <c r="E154" s="12">
        <v>1</v>
      </c>
      <c r="F154" s="21"/>
      <c r="G154" s="13">
        <f t="shared" si="6"/>
        <v>0</v>
      </c>
      <c r="H154" s="22"/>
      <c r="I154" s="15">
        <f t="shared" si="7"/>
        <v>0</v>
      </c>
      <c r="J154" s="16">
        <f t="shared" si="8"/>
        <v>0</v>
      </c>
      <c r="K154" s="52"/>
    </row>
    <row r="155" spans="1:11" ht="12.75">
      <c r="A155" s="20">
        <v>146</v>
      </c>
      <c r="B155" s="46"/>
      <c r="C155" s="46"/>
      <c r="D155" s="11" t="s">
        <v>152</v>
      </c>
      <c r="E155" s="12">
        <v>1</v>
      </c>
      <c r="F155" s="21"/>
      <c r="G155" s="13">
        <f t="shared" si="6"/>
        <v>0</v>
      </c>
      <c r="H155" s="22"/>
      <c r="I155" s="15">
        <f t="shared" si="7"/>
        <v>0</v>
      </c>
      <c r="J155" s="16">
        <f t="shared" si="8"/>
        <v>0</v>
      </c>
      <c r="K155" s="52"/>
    </row>
    <row r="156" spans="1:11" ht="12.75">
      <c r="A156" s="20">
        <v>147</v>
      </c>
      <c r="B156" s="17" t="s">
        <v>140</v>
      </c>
      <c r="C156" s="17" t="s">
        <v>153</v>
      </c>
      <c r="D156" s="11" t="s">
        <v>154</v>
      </c>
      <c r="E156" s="12">
        <f>2+2</f>
        <v>4</v>
      </c>
      <c r="F156" s="21"/>
      <c r="G156" s="13">
        <f t="shared" si="6"/>
        <v>0</v>
      </c>
      <c r="H156" s="22"/>
      <c r="I156" s="15">
        <f t="shared" si="7"/>
        <v>0</v>
      </c>
      <c r="J156" s="16">
        <f t="shared" si="8"/>
        <v>0</v>
      </c>
      <c r="K156" s="52"/>
    </row>
    <row r="157" spans="1:11" ht="12.75">
      <c r="A157" s="20">
        <v>148</v>
      </c>
      <c r="B157" s="46" t="s">
        <v>140</v>
      </c>
      <c r="C157" s="46" t="s">
        <v>155</v>
      </c>
      <c r="D157" s="11" t="s">
        <v>156</v>
      </c>
      <c r="E157" s="12">
        <f>1+1</f>
        <v>2</v>
      </c>
      <c r="F157" s="21"/>
      <c r="G157" s="13">
        <f t="shared" si="6"/>
        <v>0</v>
      </c>
      <c r="H157" s="22"/>
      <c r="I157" s="15">
        <f t="shared" si="7"/>
        <v>0</v>
      </c>
      <c r="J157" s="16">
        <f t="shared" si="8"/>
        <v>0</v>
      </c>
      <c r="K157" s="52"/>
    </row>
    <row r="158" spans="1:11" ht="12.75">
      <c r="A158" s="20">
        <v>149</v>
      </c>
      <c r="B158" s="46"/>
      <c r="C158" s="46"/>
      <c r="D158" s="11" t="s">
        <v>157</v>
      </c>
      <c r="E158" s="12">
        <f>2+2</f>
        <v>4</v>
      </c>
      <c r="F158" s="21"/>
      <c r="G158" s="13">
        <f t="shared" si="6"/>
        <v>0</v>
      </c>
      <c r="H158" s="22"/>
      <c r="I158" s="15">
        <f t="shared" si="7"/>
        <v>0</v>
      </c>
      <c r="J158" s="16">
        <f t="shared" si="8"/>
        <v>0</v>
      </c>
      <c r="K158" s="52"/>
    </row>
    <row r="159" spans="1:11" ht="12.75">
      <c r="A159" s="20">
        <v>150</v>
      </c>
      <c r="B159" s="46"/>
      <c r="C159" s="46"/>
      <c r="D159" s="11" t="s">
        <v>158</v>
      </c>
      <c r="E159" s="12">
        <f>1+1</f>
        <v>2</v>
      </c>
      <c r="F159" s="21"/>
      <c r="G159" s="13">
        <f t="shared" si="6"/>
        <v>0</v>
      </c>
      <c r="H159" s="22"/>
      <c r="I159" s="15">
        <f t="shared" si="7"/>
        <v>0</v>
      </c>
      <c r="J159" s="16">
        <f t="shared" si="8"/>
        <v>0</v>
      </c>
      <c r="K159" s="52"/>
    </row>
    <row r="160" spans="1:11" ht="12.75">
      <c r="A160" s="20">
        <v>151</v>
      </c>
      <c r="B160" s="46"/>
      <c r="C160" s="46"/>
      <c r="D160" s="11" t="s">
        <v>159</v>
      </c>
      <c r="E160" s="12">
        <f>1+1</f>
        <v>2</v>
      </c>
      <c r="F160" s="21"/>
      <c r="G160" s="13">
        <f t="shared" si="6"/>
        <v>0</v>
      </c>
      <c r="H160" s="22"/>
      <c r="I160" s="15">
        <f t="shared" si="7"/>
        <v>0</v>
      </c>
      <c r="J160" s="16">
        <f t="shared" si="8"/>
        <v>0</v>
      </c>
      <c r="K160" s="52"/>
    </row>
    <row r="161" spans="1:11" ht="12.75">
      <c r="A161" s="20">
        <v>152</v>
      </c>
      <c r="B161" s="46" t="s">
        <v>140</v>
      </c>
      <c r="C161" s="46" t="s">
        <v>160</v>
      </c>
      <c r="D161" s="11" t="s">
        <v>161</v>
      </c>
      <c r="E161" s="12">
        <f>2</f>
        <v>2</v>
      </c>
      <c r="F161" s="21"/>
      <c r="G161" s="13">
        <f t="shared" si="6"/>
        <v>0</v>
      </c>
      <c r="H161" s="22"/>
      <c r="I161" s="15">
        <f t="shared" si="7"/>
        <v>0</v>
      </c>
      <c r="J161" s="16">
        <f t="shared" si="8"/>
        <v>0</v>
      </c>
      <c r="K161" s="52"/>
    </row>
    <row r="162" spans="1:11" ht="12.75">
      <c r="A162" s="20">
        <v>153</v>
      </c>
      <c r="B162" s="46"/>
      <c r="C162" s="46"/>
      <c r="D162" s="11" t="s">
        <v>162</v>
      </c>
      <c r="E162" s="12">
        <v>1</v>
      </c>
      <c r="F162" s="21"/>
      <c r="G162" s="13">
        <f t="shared" si="6"/>
        <v>0</v>
      </c>
      <c r="H162" s="22"/>
      <c r="I162" s="15">
        <f t="shared" si="7"/>
        <v>0</v>
      </c>
      <c r="J162" s="16">
        <f t="shared" si="8"/>
        <v>0</v>
      </c>
      <c r="K162" s="52"/>
    </row>
    <row r="163" spans="1:11" ht="12.75">
      <c r="A163" s="20">
        <v>154</v>
      </c>
      <c r="B163" s="45" t="s">
        <v>163</v>
      </c>
      <c r="C163" s="45" t="s">
        <v>164</v>
      </c>
      <c r="D163" s="11" t="s">
        <v>165</v>
      </c>
      <c r="E163" s="12">
        <v>1</v>
      </c>
      <c r="F163" s="21"/>
      <c r="G163" s="13">
        <f t="shared" si="6"/>
        <v>0</v>
      </c>
      <c r="H163" s="22"/>
      <c r="I163" s="15">
        <f t="shared" si="7"/>
        <v>0</v>
      </c>
      <c r="J163" s="16">
        <f t="shared" si="8"/>
        <v>0</v>
      </c>
      <c r="K163" s="52"/>
    </row>
    <row r="164" spans="1:11" ht="12.75">
      <c r="A164" s="20">
        <v>155</v>
      </c>
      <c r="B164" s="45"/>
      <c r="C164" s="45"/>
      <c r="D164" s="11" t="s">
        <v>166</v>
      </c>
      <c r="E164" s="12">
        <v>1</v>
      </c>
      <c r="F164" s="21"/>
      <c r="G164" s="13">
        <f t="shared" si="6"/>
        <v>0</v>
      </c>
      <c r="H164" s="22"/>
      <c r="I164" s="15">
        <f t="shared" si="7"/>
        <v>0</v>
      </c>
      <c r="J164" s="16">
        <f t="shared" si="8"/>
        <v>0</v>
      </c>
      <c r="K164" s="52"/>
    </row>
    <row r="165" spans="1:11" ht="12.75">
      <c r="A165" s="20">
        <v>156</v>
      </c>
      <c r="B165" s="45"/>
      <c r="C165" s="45"/>
      <c r="D165" s="11" t="s">
        <v>167</v>
      </c>
      <c r="E165" s="12">
        <v>1</v>
      </c>
      <c r="F165" s="21"/>
      <c r="G165" s="13">
        <f t="shared" si="6"/>
        <v>0</v>
      </c>
      <c r="H165" s="22"/>
      <c r="I165" s="15">
        <f t="shared" si="7"/>
        <v>0</v>
      </c>
      <c r="J165" s="16">
        <f t="shared" si="8"/>
        <v>0</v>
      </c>
      <c r="K165" s="52"/>
    </row>
    <row r="166" spans="1:11" ht="12.75">
      <c r="A166" s="20">
        <v>157</v>
      </c>
      <c r="B166" s="45"/>
      <c r="C166" s="45"/>
      <c r="D166" s="11" t="s">
        <v>168</v>
      </c>
      <c r="E166" s="12">
        <v>1</v>
      </c>
      <c r="F166" s="21"/>
      <c r="G166" s="13">
        <f t="shared" si="6"/>
        <v>0</v>
      </c>
      <c r="H166" s="22"/>
      <c r="I166" s="15">
        <f t="shared" si="7"/>
        <v>0</v>
      </c>
      <c r="J166" s="16">
        <f t="shared" si="8"/>
        <v>0</v>
      </c>
      <c r="K166" s="52"/>
    </row>
    <row r="167" spans="1:11" ht="12.75">
      <c r="A167" s="20">
        <v>158</v>
      </c>
      <c r="B167" s="45"/>
      <c r="C167" s="45"/>
      <c r="D167" s="11" t="s">
        <v>169</v>
      </c>
      <c r="E167" s="12">
        <v>1</v>
      </c>
      <c r="F167" s="21"/>
      <c r="G167" s="13">
        <f t="shared" si="6"/>
        <v>0</v>
      </c>
      <c r="H167" s="22"/>
      <c r="I167" s="15">
        <f t="shared" si="7"/>
        <v>0</v>
      </c>
      <c r="J167" s="16">
        <f t="shared" si="8"/>
        <v>0</v>
      </c>
      <c r="K167" s="52"/>
    </row>
    <row r="168" spans="1:11" ht="12.75">
      <c r="A168" s="20">
        <v>159</v>
      </c>
      <c r="B168" s="45"/>
      <c r="C168" s="45"/>
      <c r="D168" s="11" t="s">
        <v>170</v>
      </c>
      <c r="E168" s="12">
        <v>1</v>
      </c>
      <c r="F168" s="21"/>
      <c r="G168" s="13">
        <f t="shared" si="6"/>
        <v>0</v>
      </c>
      <c r="H168" s="22"/>
      <c r="I168" s="15">
        <f t="shared" si="7"/>
        <v>0</v>
      </c>
      <c r="J168" s="16">
        <f t="shared" si="8"/>
        <v>0</v>
      </c>
      <c r="K168" s="52"/>
    </row>
    <row r="169" spans="1:11" ht="12.75">
      <c r="A169" s="20">
        <v>160</v>
      </c>
      <c r="B169" s="45"/>
      <c r="C169" s="45"/>
      <c r="D169" s="11" t="s">
        <v>171</v>
      </c>
      <c r="E169" s="12">
        <v>1</v>
      </c>
      <c r="F169" s="21"/>
      <c r="G169" s="13">
        <f t="shared" si="6"/>
        <v>0</v>
      </c>
      <c r="H169" s="22"/>
      <c r="I169" s="15">
        <f t="shared" si="7"/>
        <v>0</v>
      </c>
      <c r="J169" s="16">
        <f t="shared" si="8"/>
        <v>0</v>
      </c>
      <c r="K169" s="52"/>
    </row>
    <row r="170" spans="1:11" ht="12.75">
      <c r="A170" s="20">
        <v>161</v>
      </c>
      <c r="B170" s="45" t="s">
        <v>163</v>
      </c>
      <c r="C170" s="45" t="s">
        <v>172</v>
      </c>
      <c r="D170" s="11" t="s">
        <v>173</v>
      </c>
      <c r="E170" s="12">
        <v>1</v>
      </c>
      <c r="F170" s="21"/>
      <c r="G170" s="13">
        <f t="shared" si="6"/>
        <v>0</v>
      </c>
      <c r="H170" s="22"/>
      <c r="I170" s="15">
        <f t="shared" si="7"/>
        <v>0</v>
      </c>
      <c r="J170" s="16">
        <f t="shared" si="8"/>
        <v>0</v>
      </c>
      <c r="K170" s="52"/>
    </row>
    <row r="171" spans="1:11" ht="12.75">
      <c r="A171" s="20">
        <v>162</v>
      </c>
      <c r="B171" s="45"/>
      <c r="C171" s="45"/>
      <c r="D171" s="11" t="s">
        <v>174</v>
      </c>
      <c r="E171" s="12">
        <v>1</v>
      </c>
      <c r="F171" s="21"/>
      <c r="G171" s="13">
        <f t="shared" si="6"/>
        <v>0</v>
      </c>
      <c r="H171" s="22"/>
      <c r="I171" s="15">
        <f t="shared" si="7"/>
        <v>0</v>
      </c>
      <c r="J171" s="16">
        <f t="shared" si="8"/>
        <v>0</v>
      </c>
      <c r="K171" s="52"/>
    </row>
    <row r="172" spans="1:11" ht="12.75">
      <c r="A172" s="20">
        <v>163</v>
      </c>
      <c r="B172" s="45"/>
      <c r="C172" s="45"/>
      <c r="D172" s="11" t="s">
        <v>175</v>
      </c>
      <c r="E172" s="12">
        <v>1</v>
      </c>
      <c r="F172" s="21"/>
      <c r="G172" s="13">
        <f t="shared" si="6"/>
        <v>0</v>
      </c>
      <c r="H172" s="22"/>
      <c r="I172" s="15">
        <f t="shared" si="7"/>
        <v>0</v>
      </c>
      <c r="J172" s="16">
        <f t="shared" si="8"/>
        <v>0</v>
      </c>
      <c r="K172" s="52"/>
    </row>
    <row r="173" spans="1:11" ht="12.75">
      <c r="A173" s="20">
        <v>164</v>
      </c>
      <c r="B173" s="45"/>
      <c r="C173" s="45"/>
      <c r="D173" s="11" t="s">
        <v>176</v>
      </c>
      <c r="E173" s="12">
        <v>1</v>
      </c>
      <c r="F173" s="21"/>
      <c r="G173" s="13">
        <f t="shared" si="6"/>
        <v>0</v>
      </c>
      <c r="H173" s="22"/>
      <c r="I173" s="15">
        <f t="shared" si="7"/>
        <v>0</v>
      </c>
      <c r="J173" s="16">
        <f t="shared" si="8"/>
        <v>0</v>
      </c>
      <c r="K173" s="52"/>
    </row>
    <row r="174" spans="1:11" ht="12.75">
      <c r="A174" s="20">
        <v>165</v>
      </c>
      <c r="B174" s="45" t="s">
        <v>163</v>
      </c>
      <c r="C174" s="45" t="s">
        <v>177</v>
      </c>
      <c r="D174" s="11" t="s">
        <v>178</v>
      </c>
      <c r="E174" s="12">
        <f>1+7</f>
        <v>8</v>
      </c>
      <c r="F174" s="21"/>
      <c r="G174" s="13">
        <f t="shared" si="6"/>
        <v>0</v>
      </c>
      <c r="H174" s="22"/>
      <c r="I174" s="15">
        <f t="shared" si="7"/>
        <v>0</v>
      </c>
      <c r="J174" s="16">
        <f t="shared" si="8"/>
        <v>0</v>
      </c>
      <c r="K174" s="52"/>
    </row>
    <row r="175" spans="1:11" ht="12.75">
      <c r="A175" s="20">
        <v>166</v>
      </c>
      <c r="B175" s="45"/>
      <c r="C175" s="45"/>
      <c r="D175" s="11" t="s">
        <v>179</v>
      </c>
      <c r="E175" s="12">
        <v>1</v>
      </c>
      <c r="F175" s="21"/>
      <c r="G175" s="13">
        <f t="shared" si="6"/>
        <v>0</v>
      </c>
      <c r="H175" s="22"/>
      <c r="I175" s="15">
        <f t="shared" si="7"/>
        <v>0</v>
      </c>
      <c r="J175" s="16">
        <f t="shared" si="8"/>
        <v>0</v>
      </c>
      <c r="K175" s="52"/>
    </row>
    <row r="176" spans="1:11" ht="12.75">
      <c r="A176" s="20">
        <v>167</v>
      </c>
      <c r="B176" s="45" t="s">
        <v>163</v>
      </c>
      <c r="C176" s="45" t="s">
        <v>424</v>
      </c>
      <c r="D176" s="11" t="s">
        <v>420</v>
      </c>
      <c r="E176" s="12">
        <v>1</v>
      </c>
      <c r="F176" s="21"/>
      <c r="G176" s="13">
        <f t="shared" si="6"/>
        <v>0</v>
      </c>
      <c r="H176" s="22"/>
      <c r="I176" s="15">
        <f t="shared" si="7"/>
        <v>0</v>
      </c>
      <c r="J176" s="16">
        <f t="shared" si="8"/>
        <v>0</v>
      </c>
      <c r="K176" s="52"/>
    </row>
    <row r="177" spans="1:11" ht="12.75">
      <c r="A177" s="20">
        <v>168</v>
      </c>
      <c r="B177" s="45"/>
      <c r="C177" s="45"/>
      <c r="D177" s="11" t="s">
        <v>421</v>
      </c>
      <c r="E177" s="12">
        <v>1</v>
      </c>
      <c r="F177" s="21"/>
      <c r="G177" s="13">
        <f t="shared" si="6"/>
        <v>0</v>
      </c>
      <c r="H177" s="22"/>
      <c r="I177" s="15">
        <f t="shared" si="7"/>
        <v>0</v>
      </c>
      <c r="J177" s="16">
        <f t="shared" si="8"/>
        <v>0</v>
      </c>
      <c r="K177" s="52"/>
    </row>
    <row r="178" spans="1:11" ht="12.75">
      <c r="A178" s="20">
        <v>169</v>
      </c>
      <c r="B178" s="45"/>
      <c r="C178" s="45"/>
      <c r="D178" s="11" t="s">
        <v>422</v>
      </c>
      <c r="E178" s="12">
        <v>1</v>
      </c>
      <c r="F178" s="21"/>
      <c r="G178" s="13">
        <f t="shared" si="6"/>
        <v>0</v>
      </c>
      <c r="H178" s="22"/>
      <c r="I178" s="15">
        <f t="shared" si="7"/>
        <v>0</v>
      </c>
      <c r="J178" s="16">
        <f t="shared" si="8"/>
        <v>0</v>
      </c>
      <c r="K178" s="52"/>
    </row>
    <row r="179" spans="1:11" ht="12.75">
      <c r="A179" s="20">
        <v>170</v>
      </c>
      <c r="B179" s="45"/>
      <c r="C179" s="45"/>
      <c r="D179" s="11" t="s">
        <v>423</v>
      </c>
      <c r="E179" s="12">
        <v>1</v>
      </c>
      <c r="F179" s="21"/>
      <c r="G179" s="13">
        <f t="shared" si="6"/>
        <v>0</v>
      </c>
      <c r="H179" s="22"/>
      <c r="I179" s="15">
        <f t="shared" si="7"/>
        <v>0</v>
      </c>
      <c r="J179" s="16">
        <f t="shared" si="8"/>
        <v>0</v>
      </c>
      <c r="K179" s="52"/>
    </row>
    <row r="180" spans="1:11" ht="12.75">
      <c r="A180" s="20">
        <v>171</v>
      </c>
      <c r="B180" s="11" t="s">
        <v>180</v>
      </c>
      <c r="C180" s="11" t="s">
        <v>181</v>
      </c>
      <c r="D180" s="11" t="s">
        <v>182</v>
      </c>
      <c r="E180" s="12">
        <v>1</v>
      </c>
      <c r="F180" s="21"/>
      <c r="G180" s="13">
        <f t="shared" si="6"/>
        <v>0</v>
      </c>
      <c r="H180" s="22"/>
      <c r="I180" s="15">
        <f t="shared" si="7"/>
        <v>0</v>
      </c>
      <c r="J180" s="16">
        <f t="shared" si="8"/>
        <v>0</v>
      </c>
      <c r="K180" s="52"/>
    </row>
    <row r="181" spans="1:11" ht="12.75">
      <c r="A181" s="20">
        <v>172</v>
      </c>
      <c r="B181" s="45" t="s">
        <v>180</v>
      </c>
      <c r="C181" s="45" t="s">
        <v>183</v>
      </c>
      <c r="D181" s="17">
        <v>45862840</v>
      </c>
      <c r="E181" s="12">
        <f>2+2+1</f>
        <v>5</v>
      </c>
      <c r="F181" s="21"/>
      <c r="G181" s="13">
        <f t="shared" si="6"/>
        <v>0</v>
      </c>
      <c r="H181" s="22"/>
      <c r="I181" s="15">
        <f t="shared" si="7"/>
        <v>0</v>
      </c>
      <c r="J181" s="16">
        <f t="shared" si="8"/>
        <v>0</v>
      </c>
      <c r="K181" s="52"/>
    </row>
    <row r="182" spans="1:11" ht="12.75">
      <c r="A182" s="20">
        <v>173</v>
      </c>
      <c r="B182" s="45"/>
      <c r="C182" s="45"/>
      <c r="D182" s="17">
        <v>45862839</v>
      </c>
      <c r="E182" s="12">
        <f>1+1+1</f>
        <v>3</v>
      </c>
      <c r="F182" s="21"/>
      <c r="G182" s="13">
        <f t="shared" si="6"/>
        <v>0</v>
      </c>
      <c r="H182" s="22"/>
      <c r="I182" s="15">
        <f t="shared" si="7"/>
        <v>0</v>
      </c>
      <c r="J182" s="16">
        <f t="shared" si="8"/>
        <v>0</v>
      </c>
      <c r="K182" s="52"/>
    </row>
    <row r="183" spans="1:11" ht="12.75">
      <c r="A183" s="20">
        <v>174</v>
      </c>
      <c r="B183" s="45"/>
      <c r="C183" s="45"/>
      <c r="D183" s="17">
        <v>45862838</v>
      </c>
      <c r="E183" s="12">
        <f>1+2+1</f>
        <v>4</v>
      </c>
      <c r="F183" s="21"/>
      <c r="G183" s="13">
        <f t="shared" si="6"/>
        <v>0</v>
      </c>
      <c r="H183" s="22"/>
      <c r="I183" s="15">
        <f t="shared" si="7"/>
        <v>0</v>
      </c>
      <c r="J183" s="16">
        <f t="shared" si="8"/>
        <v>0</v>
      </c>
      <c r="K183" s="52"/>
    </row>
    <row r="184" spans="1:11" ht="12.75">
      <c r="A184" s="20">
        <v>175</v>
      </c>
      <c r="B184" s="45"/>
      <c r="C184" s="45"/>
      <c r="D184" s="17">
        <v>45862837</v>
      </c>
      <c r="E184" s="12">
        <f>1+2+1</f>
        <v>4</v>
      </c>
      <c r="F184" s="21"/>
      <c r="G184" s="13">
        <f t="shared" si="6"/>
        <v>0</v>
      </c>
      <c r="H184" s="22"/>
      <c r="I184" s="15">
        <f t="shared" si="7"/>
        <v>0</v>
      </c>
      <c r="J184" s="16">
        <f t="shared" si="8"/>
        <v>0</v>
      </c>
      <c r="K184" s="52"/>
    </row>
    <row r="185" spans="1:11" ht="12.75">
      <c r="A185" s="20">
        <v>176</v>
      </c>
      <c r="B185" s="45"/>
      <c r="C185" s="45"/>
      <c r="D185" s="17" t="s">
        <v>184</v>
      </c>
      <c r="E185" s="12">
        <f>1+2</f>
        <v>3</v>
      </c>
      <c r="F185" s="21"/>
      <c r="G185" s="13">
        <f t="shared" si="6"/>
        <v>0</v>
      </c>
      <c r="H185" s="22"/>
      <c r="I185" s="15">
        <f t="shared" si="7"/>
        <v>0</v>
      </c>
      <c r="J185" s="16">
        <f t="shared" si="8"/>
        <v>0</v>
      </c>
      <c r="K185" s="52"/>
    </row>
    <row r="186" spans="1:11" ht="12.75">
      <c r="A186" s="20">
        <v>177</v>
      </c>
      <c r="B186" s="45"/>
      <c r="C186" s="45"/>
      <c r="D186" s="17" t="s">
        <v>185</v>
      </c>
      <c r="E186" s="12">
        <f>1+1</f>
        <v>2</v>
      </c>
      <c r="F186" s="21"/>
      <c r="G186" s="13">
        <f t="shared" si="6"/>
        <v>0</v>
      </c>
      <c r="H186" s="22"/>
      <c r="I186" s="15">
        <f t="shared" si="7"/>
        <v>0</v>
      </c>
      <c r="J186" s="16">
        <f t="shared" si="8"/>
        <v>0</v>
      </c>
      <c r="K186" s="52"/>
    </row>
    <row r="187" spans="1:11" ht="12.75">
      <c r="A187" s="20">
        <v>178</v>
      </c>
      <c r="B187" s="45"/>
      <c r="C187" s="45"/>
      <c r="D187" s="17" t="s">
        <v>186</v>
      </c>
      <c r="E187" s="12">
        <f>1+1</f>
        <v>2</v>
      </c>
      <c r="F187" s="21"/>
      <c r="G187" s="13">
        <f t="shared" si="6"/>
        <v>0</v>
      </c>
      <c r="H187" s="22"/>
      <c r="I187" s="15">
        <f t="shared" si="7"/>
        <v>0</v>
      </c>
      <c r="J187" s="16">
        <f t="shared" si="8"/>
        <v>0</v>
      </c>
      <c r="K187" s="52"/>
    </row>
    <row r="188" spans="1:11" ht="12.75">
      <c r="A188" s="20">
        <v>179</v>
      </c>
      <c r="B188" s="45"/>
      <c r="C188" s="45"/>
      <c r="D188" s="17" t="s">
        <v>187</v>
      </c>
      <c r="E188" s="12">
        <f>1+1+1</f>
        <v>3</v>
      </c>
      <c r="F188" s="21"/>
      <c r="G188" s="13">
        <f t="shared" si="6"/>
        <v>0</v>
      </c>
      <c r="H188" s="22"/>
      <c r="I188" s="15">
        <f t="shared" si="7"/>
        <v>0</v>
      </c>
      <c r="J188" s="16">
        <f t="shared" si="8"/>
        <v>0</v>
      </c>
      <c r="K188" s="52"/>
    </row>
    <row r="189" spans="1:11" ht="12.75">
      <c r="A189" s="20">
        <v>180</v>
      </c>
      <c r="B189" s="45"/>
      <c r="C189" s="45"/>
      <c r="D189" s="17">
        <v>44846204</v>
      </c>
      <c r="E189" s="12">
        <v>1</v>
      </c>
      <c r="F189" s="21"/>
      <c r="G189" s="13">
        <f t="shared" si="6"/>
        <v>0</v>
      </c>
      <c r="H189" s="22"/>
      <c r="I189" s="15">
        <f t="shared" si="7"/>
        <v>0</v>
      </c>
      <c r="J189" s="16">
        <f t="shared" si="8"/>
        <v>0</v>
      </c>
      <c r="K189" s="52"/>
    </row>
    <row r="190" spans="1:11" ht="12.75">
      <c r="A190" s="20">
        <v>181</v>
      </c>
      <c r="B190" s="45" t="s">
        <v>180</v>
      </c>
      <c r="C190" s="45" t="s">
        <v>188</v>
      </c>
      <c r="D190" s="17">
        <v>44574302</v>
      </c>
      <c r="E190" s="12">
        <v>1</v>
      </c>
      <c r="F190" s="21"/>
      <c r="G190" s="13">
        <f t="shared" si="6"/>
        <v>0</v>
      </c>
      <c r="H190" s="22"/>
      <c r="I190" s="15">
        <f t="shared" si="7"/>
        <v>0</v>
      </c>
      <c r="J190" s="16">
        <f t="shared" si="8"/>
        <v>0</v>
      </c>
      <c r="K190" s="52"/>
    </row>
    <row r="191" spans="1:11" ht="12.75">
      <c r="A191" s="20">
        <v>182</v>
      </c>
      <c r="B191" s="45"/>
      <c r="C191" s="45"/>
      <c r="D191" s="17">
        <v>45807106</v>
      </c>
      <c r="E191" s="12">
        <f>1+3</f>
        <v>4</v>
      </c>
      <c r="F191" s="21"/>
      <c r="G191" s="13">
        <f t="shared" si="6"/>
        <v>0</v>
      </c>
      <c r="H191" s="22"/>
      <c r="I191" s="15">
        <f t="shared" si="7"/>
        <v>0</v>
      </c>
      <c r="J191" s="16">
        <f t="shared" si="8"/>
        <v>0</v>
      </c>
      <c r="K191" s="52"/>
    </row>
    <row r="192" spans="1:11" ht="12.75">
      <c r="A192" s="20">
        <v>183</v>
      </c>
      <c r="B192" s="11" t="s">
        <v>180</v>
      </c>
      <c r="C192" s="11" t="s">
        <v>384</v>
      </c>
      <c r="D192" s="17">
        <v>44992402</v>
      </c>
      <c r="E192" s="12">
        <v>1</v>
      </c>
      <c r="F192" s="21"/>
      <c r="G192" s="13">
        <f t="shared" si="6"/>
        <v>0</v>
      </c>
      <c r="H192" s="22"/>
      <c r="I192" s="15">
        <f t="shared" si="7"/>
        <v>0</v>
      </c>
      <c r="J192" s="16">
        <f t="shared" si="8"/>
        <v>0</v>
      </c>
      <c r="K192" s="52"/>
    </row>
    <row r="193" spans="1:11" ht="12.75">
      <c r="A193" s="20">
        <v>184</v>
      </c>
      <c r="B193" s="45" t="s">
        <v>189</v>
      </c>
      <c r="C193" s="45" t="s">
        <v>190</v>
      </c>
      <c r="D193" s="11" t="s">
        <v>191</v>
      </c>
      <c r="E193" s="12">
        <f>1</f>
        <v>1</v>
      </c>
      <c r="F193" s="21"/>
      <c r="G193" s="13">
        <f t="shared" si="6"/>
        <v>0</v>
      </c>
      <c r="H193" s="22"/>
      <c r="I193" s="15">
        <f t="shared" si="7"/>
        <v>0</v>
      </c>
      <c r="J193" s="16">
        <f t="shared" si="8"/>
        <v>0</v>
      </c>
      <c r="K193" s="52"/>
    </row>
    <row r="194" spans="1:11" ht="12.75">
      <c r="A194" s="20">
        <v>185</v>
      </c>
      <c r="B194" s="45"/>
      <c r="C194" s="45"/>
      <c r="D194" s="11" t="s">
        <v>192</v>
      </c>
      <c r="E194" s="12">
        <f>1</f>
        <v>1</v>
      </c>
      <c r="F194" s="21"/>
      <c r="G194" s="13">
        <f t="shared" si="6"/>
        <v>0</v>
      </c>
      <c r="H194" s="22"/>
      <c r="I194" s="15">
        <f t="shared" si="7"/>
        <v>0</v>
      </c>
      <c r="J194" s="16">
        <f t="shared" si="8"/>
        <v>0</v>
      </c>
      <c r="K194" s="52"/>
    </row>
    <row r="195" spans="1:11" ht="12.75">
      <c r="A195" s="20">
        <v>186</v>
      </c>
      <c r="B195" s="45"/>
      <c r="C195" s="45"/>
      <c r="D195" s="11" t="s">
        <v>193</v>
      </c>
      <c r="E195" s="12">
        <f>1</f>
        <v>1</v>
      </c>
      <c r="F195" s="21"/>
      <c r="G195" s="13">
        <f t="shared" si="6"/>
        <v>0</v>
      </c>
      <c r="H195" s="22"/>
      <c r="I195" s="15">
        <f t="shared" si="7"/>
        <v>0</v>
      </c>
      <c r="J195" s="16">
        <f t="shared" si="8"/>
        <v>0</v>
      </c>
      <c r="K195" s="52"/>
    </row>
    <row r="196" spans="1:11" ht="12.75">
      <c r="A196" s="20">
        <v>187</v>
      </c>
      <c r="B196" s="45"/>
      <c r="C196" s="45"/>
      <c r="D196" s="11" t="s">
        <v>194</v>
      </c>
      <c r="E196" s="12">
        <f>1</f>
        <v>1</v>
      </c>
      <c r="F196" s="21"/>
      <c r="G196" s="13">
        <f t="shared" si="6"/>
        <v>0</v>
      </c>
      <c r="H196" s="22"/>
      <c r="I196" s="15">
        <f t="shared" si="7"/>
        <v>0</v>
      </c>
      <c r="J196" s="16">
        <f t="shared" si="8"/>
        <v>0</v>
      </c>
      <c r="K196" s="52"/>
    </row>
    <row r="197" spans="1:11" ht="12.75">
      <c r="A197" s="20">
        <v>188</v>
      </c>
      <c r="B197" s="11" t="s">
        <v>189</v>
      </c>
      <c r="C197" s="11" t="s">
        <v>195</v>
      </c>
      <c r="D197" s="11" t="s">
        <v>196</v>
      </c>
      <c r="E197" s="12">
        <v>1</v>
      </c>
      <c r="F197" s="21"/>
      <c r="G197" s="13">
        <f t="shared" si="6"/>
        <v>0</v>
      </c>
      <c r="H197" s="22"/>
      <c r="I197" s="15">
        <f t="shared" si="7"/>
        <v>0</v>
      </c>
      <c r="J197" s="16">
        <f t="shared" si="8"/>
        <v>0</v>
      </c>
      <c r="K197" s="52"/>
    </row>
    <row r="198" spans="1:11" ht="12.75">
      <c r="A198" s="20">
        <v>189</v>
      </c>
      <c r="B198" s="45" t="s">
        <v>189</v>
      </c>
      <c r="C198" s="45" t="s">
        <v>197</v>
      </c>
      <c r="D198" s="11" t="s">
        <v>198</v>
      </c>
      <c r="E198" s="12">
        <v>1</v>
      </c>
      <c r="F198" s="21"/>
      <c r="G198" s="13">
        <f t="shared" si="6"/>
        <v>0</v>
      </c>
      <c r="H198" s="22"/>
      <c r="I198" s="15">
        <f t="shared" si="7"/>
        <v>0</v>
      </c>
      <c r="J198" s="16">
        <f t="shared" si="8"/>
        <v>0</v>
      </c>
      <c r="K198" s="52"/>
    </row>
    <row r="199" spans="1:11" ht="12.75">
      <c r="A199" s="20">
        <v>190</v>
      </c>
      <c r="B199" s="45"/>
      <c r="C199" s="45"/>
      <c r="D199" s="11" t="s">
        <v>199</v>
      </c>
      <c r="E199" s="12">
        <v>1</v>
      </c>
      <c r="F199" s="21"/>
      <c r="G199" s="13">
        <f t="shared" si="6"/>
        <v>0</v>
      </c>
      <c r="H199" s="22"/>
      <c r="I199" s="15">
        <f t="shared" si="7"/>
        <v>0</v>
      </c>
      <c r="J199" s="16">
        <f t="shared" si="8"/>
        <v>0</v>
      </c>
      <c r="K199" s="52"/>
    </row>
    <row r="200" spans="1:11" ht="12.75">
      <c r="A200" s="20">
        <v>191</v>
      </c>
      <c r="B200" s="45"/>
      <c r="C200" s="45"/>
      <c r="D200" s="11" t="s">
        <v>200</v>
      </c>
      <c r="E200" s="12">
        <v>1</v>
      </c>
      <c r="F200" s="21"/>
      <c r="G200" s="13">
        <f t="shared" si="6"/>
        <v>0</v>
      </c>
      <c r="H200" s="22"/>
      <c r="I200" s="15">
        <f t="shared" si="7"/>
        <v>0</v>
      </c>
      <c r="J200" s="16">
        <f t="shared" si="8"/>
        <v>0</v>
      </c>
      <c r="K200" s="52"/>
    </row>
    <row r="201" spans="1:11" ht="12.75">
      <c r="A201" s="20">
        <v>192</v>
      </c>
      <c r="B201" s="45"/>
      <c r="C201" s="45"/>
      <c r="D201" s="11" t="s">
        <v>201</v>
      </c>
      <c r="E201" s="12">
        <f>1</f>
        <v>1</v>
      </c>
      <c r="F201" s="21"/>
      <c r="G201" s="13">
        <f t="shared" si="6"/>
        <v>0</v>
      </c>
      <c r="H201" s="22"/>
      <c r="I201" s="15">
        <f t="shared" si="7"/>
        <v>0</v>
      </c>
      <c r="J201" s="16">
        <f t="shared" si="8"/>
        <v>0</v>
      </c>
      <c r="K201" s="52"/>
    </row>
    <row r="202" spans="1:11" ht="12.75">
      <c r="A202" s="20">
        <v>193</v>
      </c>
      <c r="B202" s="45"/>
      <c r="C202" s="45"/>
      <c r="D202" s="11" t="s">
        <v>202</v>
      </c>
      <c r="E202" s="12">
        <f>1</f>
        <v>1</v>
      </c>
      <c r="F202" s="21"/>
      <c r="G202" s="13">
        <f t="shared" si="6"/>
        <v>0</v>
      </c>
      <c r="H202" s="22"/>
      <c r="I202" s="15">
        <f t="shared" si="7"/>
        <v>0</v>
      </c>
      <c r="J202" s="16">
        <f t="shared" si="8"/>
        <v>0</v>
      </c>
      <c r="K202" s="52"/>
    </row>
    <row r="203" spans="1:11" ht="12.75">
      <c r="A203" s="20">
        <v>194</v>
      </c>
      <c r="B203" s="45"/>
      <c r="C203" s="45"/>
      <c r="D203" s="11" t="s">
        <v>203</v>
      </c>
      <c r="E203" s="12">
        <f>1</f>
        <v>1</v>
      </c>
      <c r="F203" s="21"/>
      <c r="G203" s="13">
        <f t="shared" ref="G203:G266" si="9">E203*F203</f>
        <v>0</v>
      </c>
      <c r="H203" s="22"/>
      <c r="I203" s="15">
        <f t="shared" ref="I203:I266" si="10">G203*H203</f>
        <v>0</v>
      </c>
      <c r="J203" s="16">
        <f t="shared" ref="J203:J266" si="11">G203*H203+G203</f>
        <v>0</v>
      </c>
      <c r="K203" s="52"/>
    </row>
    <row r="204" spans="1:11" ht="12.75">
      <c r="A204" s="20">
        <v>195</v>
      </c>
      <c r="B204" s="45"/>
      <c r="C204" s="45"/>
      <c r="D204" s="11" t="s">
        <v>204</v>
      </c>
      <c r="E204" s="12">
        <f>1</f>
        <v>1</v>
      </c>
      <c r="F204" s="21"/>
      <c r="G204" s="13">
        <f t="shared" si="9"/>
        <v>0</v>
      </c>
      <c r="H204" s="22"/>
      <c r="I204" s="15">
        <f t="shared" si="10"/>
        <v>0</v>
      </c>
      <c r="J204" s="16">
        <f t="shared" si="11"/>
        <v>0</v>
      </c>
      <c r="K204" s="52"/>
    </row>
    <row r="205" spans="1:11" ht="12.75">
      <c r="A205" s="20">
        <v>196</v>
      </c>
      <c r="B205" s="45" t="s">
        <v>189</v>
      </c>
      <c r="C205" s="45" t="s">
        <v>205</v>
      </c>
      <c r="D205" s="11" t="s">
        <v>206</v>
      </c>
      <c r="E205" s="12">
        <f>1</f>
        <v>1</v>
      </c>
      <c r="F205" s="21"/>
      <c r="G205" s="13">
        <f t="shared" si="9"/>
        <v>0</v>
      </c>
      <c r="H205" s="22"/>
      <c r="I205" s="15">
        <f t="shared" si="10"/>
        <v>0</v>
      </c>
      <c r="J205" s="16">
        <f t="shared" si="11"/>
        <v>0</v>
      </c>
      <c r="K205" s="52"/>
    </row>
    <row r="206" spans="1:11" ht="12.75">
      <c r="A206" s="20">
        <v>197</v>
      </c>
      <c r="B206" s="45"/>
      <c r="C206" s="45"/>
      <c r="D206" s="11" t="s">
        <v>207</v>
      </c>
      <c r="E206" s="12">
        <f>1</f>
        <v>1</v>
      </c>
      <c r="F206" s="21"/>
      <c r="G206" s="13">
        <f t="shared" si="9"/>
        <v>0</v>
      </c>
      <c r="H206" s="22"/>
      <c r="I206" s="15">
        <f t="shared" si="10"/>
        <v>0</v>
      </c>
      <c r="J206" s="16">
        <f t="shared" si="11"/>
        <v>0</v>
      </c>
      <c r="K206" s="52"/>
    </row>
    <row r="207" spans="1:11" ht="12.75">
      <c r="A207" s="20">
        <v>198</v>
      </c>
      <c r="B207" s="45"/>
      <c r="C207" s="45"/>
      <c r="D207" s="11" t="s">
        <v>208</v>
      </c>
      <c r="E207" s="12">
        <f>1</f>
        <v>1</v>
      </c>
      <c r="F207" s="21"/>
      <c r="G207" s="13">
        <f t="shared" si="9"/>
        <v>0</v>
      </c>
      <c r="H207" s="22"/>
      <c r="I207" s="15">
        <f t="shared" si="10"/>
        <v>0</v>
      </c>
      <c r="J207" s="16">
        <f t="shared" si="11"/>
        <v>0</v>
      </c>
      <c r="K207" s="52"/>
    </row>
    <row r="208" spans="1:11" ht="12.75">
      <c r="A208" s="20">
        <v>199</v>
      </c>
      <c r="B208" s="45"/>
      <c r="C208" s="45"/>
      <c r="D208" s="11" t="s">
        <v>209</v>
      </c>
      <c r="E208" s="12">
        <f>1</f>
        <v>1</v>
      </c>
      <c r="F208" s="21"/>
      <c r="G208" s="13">
        <f t="shared" si="9"/>
        <v>0</v>
      </c>
      <c r="H208" s="22"/>
      <c r="I208" s="15">
        <f t="shared" si="10"/>
        <v>0</v>
      </c>
      <c r="J208" s="16">
        <f t="shared" si="11"/>
        <v>0</v>
      </c>
      <c r="K208" s="52"/>
    </row>
    <row r="209" spans="1:11" ht="12.75">
      <c r="A209" s="20">
        <v>200</v>
      </c>
      <c r="B209" s="45" t="s">
        <v>210</v>
      </c>
      <c r="C209" s="45" t="s">
        <v>211</v>
      </c>
      <c r="D209" s="11" t="s">
        <v>212</v>
      </c>
      <c r="E209" s="12">
        <f>1</f>
        <v>1</v>
      </c>
      <c r="F209" s="21"/>
      <c r="G209" s="13">
        <f t="shared" si="9"/>
        <v>0</v>
      </c>
      <c r="H209" s="22"/>
      <c r="I209" s="15">
        <f t="shared" si="10"/>
        <v>0</v>
      </c>
      <c r="J209" s="16">
        <f t="shared" si="11"/>
        <v>0</v>
      </c>
      <c r="K209" s="52"/>
    </row>
    <row r="210" spans="1:11" ht="12.75">
      <c r="A210" s="20">
        <v>201</v>
      </c>
      <c r="B210" s="45"/>
      <c r="C210" s="45"/>
      <c r="D210" s="11" t="s">
        <v>213</v>
      </c>
      <c r="E210" s="12">
        <f>1</f>
        <v>1</v>
      </c>
      <c r="F210" s="21"/>
      <c r="G210" s="13">
        <f t="shared" si="9"/>
        <v>0</v>
      </c>
      <c r="H210" s="22"/>
      <c r="I210" s="15">
        <f t="shared" si="10"/>
        <v>0</v>
      </c>
      <c r="J210" s="16">
        <f t="shared" si="11"/>
        <v>0</v>
      </c>
      <c r="K210" s="52"/>
    </row>
    <row r="211" spans="1:11" ht="12.75">
      <c r="A211" s="20">
        <v>202</v>
      </c>
      <c r="B211" s="45"/>
      <c r="C211" s="45"/>
      <c r="D211" s="11" t="s">
        <v>214</v>
      </c>
      <c r="E211" s="12">
        <f>1</f>
        <v>1</v>
      </c>
      <c r="F211" s="21"/>
      <c r="G211" s="13">
        <f t="shared" si="9"/>
        <v>0</v>
      </c>
      <c r="H211" s="22"/>
      <c r="I211" s="15">
        <f t="shared" si="10"/>
        <v>0</v>
      </c>
      <c r="J211" s="16">
        <f t="shared" si="11"/>
        <v>0</v>
      </c>
      <c r="K211" s="52"/>
    </row>
    <row r="212" spans="1:11" ht="12.75">
      <c r="A212" s="20">
        <v>203</v>
      </c>
      <c r="B212" s="45"/>
      <c r="C212" s="45"/>
      <c r="D212" s="11" t="s">
        <v>215</v>
      </c>
      <c r="E212" s="12">
        <f>1</f>
        <v>1</v>
      </c>
      <c r="F212" s="21"/>
      <c r="G212" s="13">
        <f t="shared" si="9"/>
        <v>0</v>
      </c>
      <c r="H212" s="22"/>
      <c r="I212" s="15">
        <f t="shared" si="10"/>
        <v>0</v>
      </c>
      <c r="J212" s="16">
        <f t="shared" si="11"/>
        <v>0</v>
      </c>
      <c r="K212" s="52"/>
    </row>
    <row r="213" spans="1:11" ht="12.75">
      <c r="A213" s="20">
        <v>204</v>
      </c>
      <c r="B213" s="11" t="s">
        <v>210</v>
      </c>
      <c r="C213" s="11" t="s">
        <v>216</v>
      </c>
      <c r="D213" s="11" t="s">
        <v>217</v>
      </c>
      <c r="E213" s="12">
        <f>1</f>
        <v>1</v>
      </c>
      <c r="F213" s="21"/>
      <c r="G213" s="13">
        <f t="shared" si="9"/>
        <v>0</v>
      </c>
      <c r="H213" s="22"/>
      <c r="I213" s="15">
        <f t="shared" si="10"/>
        <v>0</v>
      </c>
      <c r="J213" s="16">
        <f t="shared" si="11"/>
        <v>0</v>
      </c>
      <c r="K213" s="52"/>
    </row>
    <row r="214" spans="1:11" ht="12.75">
      <c r="A214" s="20">
        <v>205</v>
      </c>
      <c r="B214" s="11" t="s">
        <v>210</v>
      </c>
      <c r="C214" s="11" t="s">
        <v>218</v>
      </c>
      <c r="D214" s="11" t="s">
        <v>219</v>
      </c>
      <c r="E214" s="12">
        <f>1</f>
        <v>1</v>
      </c>
      <c r="F214" s="21"/>
      <c r="G214" s="13">
        <f t="shared" si="9"/>
        <v>0</v>
      </c>
      <c r="H214" s="22"/>
      <c r="I214" s="15">
        <f t="shared" si="10"/>
        <v>0</v>
      </c>
      <c r="J214" s="16">
        <f t="shared" si="11"/>
        <v>0</v>
      </c>
      <c r="K214" s="52"/>
    </row>
    <row r="215" spans="1:11" ht="12.75">
      <c r="A215" s="20">
        <v>206</v>
      </c>
      <c r="B215" s="45" t="s">
        <v>210</v>
      </c>
      <c r="C215" s="45" t="s">
        <v>425</v>
      </c>
      <c r="D215" s="11" t="s">
        <v>220</v>
      </c>
      <c r="E215" s="12">
        <f>1</f>
        <v>1</v>
      </c>
      <c r="F215" s="21"/>
      <c r="G215" s="13">
        <f t="shared" si="9"/>
        <v>0</v>
      </c>
      <c r="H215" s="22"/>
      <c r="I215" s="15">
        <f t="shared" si="10"/>
        <v>0</v>
      </c>
      <c r="J215" s="16">
        <f t="shared" si="11"/>
        <v>0</v>
      </c>
      <c r="K215" s="52"/>
    </row>
    <row r="216" spans="1:11" ht="12.75">
      <c r="A216" s="20">
        <v>207</v>
      </c>
      <c r="B216" s="45"/>
      <c r="C216" s="45"/>
      <c r="D216" s="11" t="s">
        <v>221</v>
      </c>
      <c r="E216" s="12">
        <f>1</f>
        <v>1</v>
      </c>
      <c r="F216" s="21"/>
      <c r="G216" s="13">
        <f t="shared" si="9"/>
        <v>0</v>
      </c>
      <c r="H216" s="22"/>
      <c r="I216" s="15">
        <f t="shared" si="10"/>
        <v>0</v>
      </c>
      <c r="J216" s="16">
        <f t="shared" si="11"/>
        <v>0</v>
      </c>
      <c r="K216" s="52"/>
    </row>
    <row r="217" spans="1:11" ht="12.75">
      <c r="A217" s="20">
        <v>208</v>
      </c>
      <c r="B217" s="45"/>
      <c r="C217" s="45"/>
      <c r="D217" s="11" t="s">
        <v>222</v>
      </c>
      <c r="E217" s="12">
        <f>1</f>
        <v>1</v>
      </c>
      <c r="F217" s="21"/>
      <c r="G217" s="13">
        <f t="shared" si="9"/>
        <v>0</v>
      </c>
      <c r="H217" s="22"/>
      <c r="I217" s="15">
        <f t="shared" si="10"/>
        <v>0</v>
      </c>
      <c r="J217" s="16">
        <f t="shared" si="11"/>
        <v>0</v>
      </c>
      <c r="K217" s="52"/>
    </row>
    <row r="218" spans="1:11" ht="12.75">
      <c r="A218" s="20">
        <v>209</v>
      </c>
      <c r="B218" s="45"/>
      <c r="C218" s="45"/>
      <c r="D218" s="11" t="s">
        <v>223</v>
      </c>
      <c r="E218" s="12">
        <f>1</f>
        <v>1</v>
      </c>
      <c r="F218" s="21"/>
      <c r="G218" s="13">
        <f t="shared" si="9"/>
        <v>0</v>
      </c>
      <c r="H218" s="22"/>
      <c r="I218" s="15">
        <f t="shared" si="10"/>
        <v>0</v>
      </c>
      <c r="J218" s="16">
        <f t="shared" si="11"/>
        <v>0</v>
      </c>
      <c r="K218" s="52"/>
    </row>
    <row r="219" spans="1:11" ht="12.75">
      <c r="A219" s="20">
        <v>210</v>
      </c>
      <c r="B219" s="11" t="s">
        <v>224</v>
      </c>
      <c r="C219" s="11" t="s">
        <v>225</v>
      </c>
      <c r="D219" s="11" t="s">
        <v>226</v>
      </c>
      <c r="E219" s="12">
        <f>1</f>
        <v>1</v>
      </c>
      <c r="F219" s="21"/>
      <c r="G219" s="13">
        <f t="shared" si="9"/>
        <v>0</v>
      </c>
      <c r="H219" s="22"/>
      <c r="I219" s="15">
        <f t="shared" si="10"/>
        <v>0</v>
      </c>
      <c r="J219" s="16">
        <f t="shared" si="11"/>
        <v>0</v>
      </c>
      <c r="K219" s="52"/>
    </row>
    <row r="220" spans="1:11" ht="12.75">
      <c r="A220" s="20">
        <v>211</v>
      </c>
      <c r="B220" s="45" t="s">
        <v>224</v>
      </c>
      <c r="C220" s="45" t="s">
        <v>232</v>
      </c>
      <c r="D220" s="17" t="s">
        <v>233</v>
      </c>
      <c r="E220" s="12">
        <f>2+2</f>
        <v>4</v>
      </c>
      <c r="F220" s="21"/>
      <c r="G220" s="13">
        <f t="shared" si="9"/>
        <v>0</v>
      </c>
      <c r="H220" s="22"/>
      <c r="I220" s="15">
        <f t="shared" si="10"/>
        <v>0</v>
      </c>
      <c r="J220" s="16">
        <f t="shared" si="11"/>
        <v>0</v>
      </c>
      <c r="K220" s="52"/>
    </row>
    <row r="221" spans="1:11" ht="12.75">
      <c r="A221" s="20">
        <v>212</v>
      </c>
      <c r="B221" s="45"/>
      <c r="C221" s="45"/>
      <c r="D221" s="17" t="s">
        <v>234</v>
      </c>
      <c r="E221" s="12">
        <f>1</f>
        <v>1</v>
      </c>
      <c r="F221" s="21"/>
      <c r="G221" s="13">
        <f t="shared" si="9"/>
        <v>0</v>
      </c>
      <c r="H221" s="22"/>
      <c r="I221" s="15">
        <f t="shared" si="10"/>
        <v>0</v>
      </c>
      <c r="J221" s="16">
        <f t="shared" si="11"/>
        <v>0</v>
      </c>
      <c r="K221" s="52"/>
    </row>
    <row r="222" spans="1:11" ht="12.75">
      <c r="A222" s="20">
        <v>213</v>
      </c>
      <c r="B222" s="45"/>
      <c r="C222" s="45"/>
      <c r="D222" s="17" t="s">
        <v>235</v>
      </c>
      <c r="E222" s="12">
        <f>1</f>
        <v>1</v>
      </c>
      <c r="F222" s="21"/>
      <c r="G222" s="13">
        <f t="shared" si="9"/>
        <v>0</v>
      </c>
      <c r="H222" s="22"/>
      <c r="I222" s="15">
        <f t="shared" si="10"/>
        <v>0</v>
      </c>
      <c r="J222" s="16">
        <f t="shared" si="11"/>
        <v>0</v>
      </c>
      <c r="K222" s="52"/>
    </row>
    <row r="223" spans="1:11" ht="12.75">
      <c r="A223" s="20">
        <v>214</v>
      </c>
      <c r="B223" s="45"/>
      <c r="C223" s="45"/>
      <c r="D223" s="17" t="s">
        <v>236</v>
      </c>
      <c r="E223" s="12">
        <f>1</f>
        <v>1</v>
      </c>
      <c r="F223" s="21"/>
      <c r="G223" s="13">
        <f t="shared" si="9"/>
        <v>0</v>
      </c>
      <c r="H223" s="22"/>
      <c r="I223" s="15">
        <f t="shared" si="10"/>
        <v>0</v>
      </c>
      <c r="J223" s="16">
        <f t="shared" si="11"/>
        <v>0</v>
      </c>
      <c r="K223" s="52"/>
    </row>
    <row r="224" spans="1:11" ht="12.75">
      <c r="A224" s="20">
        <v>215</v>
      </c>
      <c r="B224" s="11" t="s">
        <v>224</v>
      </c>
      <c r="C224" s="11" t="s">
        <v>237</v>
      </c>
      <c r="D224" s="17" t="s">
        <v>238</v>
      </c>
      <c r="E224" s="12">
        <v>1</v>
      </c>
      <c r="F224" s="21"/>
      <c r="G224" s="13">
        <f t="shared" si="9"/>
        <v>0</v>
      </c>
      <c r="H224" s="22"/>
      <c r="I224" s="15">
        <f t="shared" si="10"/>
        <v>0</v>
      </c>
      <c r="J224" s="16">
        <f t="shared" si="11"/>
        <v>0</v>
      </c>
      <c r="K224" s="52"/>
    </row>
    <row r="225" spans="1:11" ht="12.75">
      <c r="A225" s="20">
        <v>216</v>
      </c>
      <c r="B225" s="17" t="s">
        <v>224</v>
      </c>
      <c r="C225" s="17" t="s">
        <v>239</v>
      </c>
      <c r="D225" s="17" t="s">
        <v>240</v>
      </c>
      <c r="E225" s="12">
        <f>1</f>
        <v>1</v>
      </c>
      <c r="F225" s="21"/>
      <c r="G225" s="13">
        <f t="shared" si="9"/>
        <v>0</v>
      </c>
      <c r="H225" s="22"/>
      <c r="I225" s="15">
        <f t="shared" si="10"/>
        <v>0</v>
      </c>
      <c r="J225" s="16">
        <f t="shared" si="11"/>
        <v>0</v>
      </c>
      <c r="K225" s="52"/>
    </row>
    <row r="226" spans="1:11" ht="12.75">
      <c r="A226" s="20">
        <v>217</v>
      </c>
      <c r="B226" s="45" t="s">
        <v>0</v>
      </c>
      <c r="C226" s="45" t="s">
        <v>241</v>
      </c>
      <c r="D226" s="11" t="s">
        <v>242</v>
      </c>
      <c r="E226" s="12">
        <f>2</f>
        <v>2</v>
      </c>
      <c r="F226" s="21"/>
      <c r="G226" s="13">
        <f t="shared" si="9"/>
        <v>0</v>
      </c>
      <c r="H226" s="22"/>
      <c r="I226" s="15">
        <f t="shared" si="10"/>
        <v>0</v>
      </c>
      <c r="J226" s="16">
        <f t="shared" si="11"/>
        <v>0</v>
      </c>
      <c r="K226" s="52"/>
    </row>
    <row r="227" spans="1:11" ht="12.75">
      <c r="A227" s="20">
        <v>218</v>
      </c>
      <c r="B227" s="45"/>
      <c r="C227" s="45"/>
      <c r="D227" s="11" t="s">
        <v>243</v>
      </c>
      <c r="E227" s="12">
        <v>1</v>
      </c>
      <c r="F227" s="21"/>
      <c r="G227" s="13">
        <f t="shared" si="9"/>
        <v>0</v>
      </c>
      <c r="H227" s="22"/>
      <c r="I227" s="15">
        <f t="shared" si="10"/>
        <v>0</v>
      </c>
      <c r="J227" s="16">
        <f t="shared" si="11"/>
        <v>0</v>
      </c>
      <c r="K227" s="52"/>
    </row>
    <row r="228" spans="1:11" ht="12.75">
      <c r="A228" s="20">
        <v>219</v>
      </c>
      <c r="B228" s="45"/>
      <c r="C228" s="45"/>
      <c r="D228" s="11" t="s">
        <v>244</v>
      </c>
      <c r="E228" s="12">
        <v>1</v>
      </c>
      <c r="F228" s="21"/>
      <c r="G228" s="13">
        <f t="shared" si="9"/>
        <v>0</v>
      </c>
      <c r="H228" s="22"/>
      <c r="I228" s="15">
        <f t="shared" si="10"/>
        <v>0</v>
      </c>
      <c r="J228" s="16">
        <f t="shared" si="11"/>
        <v>0</v>
      </c>
      <c r="K228" s="52"/>
    </row>
    <row r="229" spans="1:11" ht="12.75">
      <c r="A229" s="20">
        <v>220</v>
      </c>
      <c r="B229" s="45"/>
      <c r="C229" s="45"/>
      <c r="D229" s="11" t="s">
        <v>245</v>
      </c>
      <c r="E229" s="12">
        <v>1</v>
      </c>
      <c r="F229" s="21"/>
      <c r="G229" s="13">
        <f t="shared" si="9"/>
        <v>0</v>
      </c>
      <c r="H229" s="22"/>
      <c r="I229" s="15">
        <f t="shared" si="10"/>
        <v>0</v>
      </c>
      <c r="J229" s="16">
        <f t="shared" si="11"/>
        <v>0</v>
      </c>
      <c r="K229" s="52"/>
    </row>
    <row r="230" spans="1:11" ht="12.75">
      <c r="A230" s="20">
        <v>221</v>
      </c>
      <c r="B230" s="45" t="s">
        <v>0</v>
      </c>
      <c r="C230" s="45" t="s">
        <v>426</v>
      </c>
      <c r="D230" s="11" t="s">
        <v>246</v>
      </c>
      <c r="E230" s="12">
        <f>1</f>
        <v>1</v>
      </c>
      <c r="F230" s="21"/>
      <c r="G230" s="13">
        <f t="shared" si="9"/>
        <v>0</v>
      </c>
      <c r="H230" s="22"/>
      <c r="I230" s="15">
        <f t="shared" si="10"/>
        <v>0</v>
      </c>
      <c r="J230" s="16">
        <f t="shared" si="11"/>
        <v>0</v>
      </c>
      <c r="K230" s="52"/>
    </row>
    <row r="231" spans="1:11" ht="12.75">
      <c r="A231" s="20">
        <v>222</v>
      </c>
      <c r="B231" s="45"/>
      <c r="C231" s="45"/>
      <c r="D231" s="11" t="s">
        <v>247</v>
      </c>
      <c r="E231" s="12">
        <f>1</f>
        <v>1</v>
      </c>
      <c r="F231" s="21"/>
      <c r="G231" s="13">
        <f t="shared" si="9"/>
        <v>0</v>
      </c>
      <c r="H231" s="22"/>
      <c r="I231" s="15">
        <f t="shared" si="10"/>
        <v>0</v>
      </c>
      <c r="J231" s="16">
        <f t="shared" si="11"/>
        <v>0</v>
      </c>
      <c r="K231" s="52"/>
    </row>
    <row r="232" spans="1:11" ht="12.75">
      <c r="A232" s="20">
        <v>223</v>
      </c>
      <c r="B232" s="45"/>
      <c r="C232" s="45"/>
      <c r="D232" s="11" t="s">
        <v>248</v>
      </c>
      <c r="E232" s="12">
        <f>1</f>
        <v>1</v>
      </c>
      <c r="F232" s="21"/>
      <c r="G232" s="13">
        <f t="shared" si="9"/>
        <v>0</v>
      </c>
      <c r="H232" s="22"/>
      <c r="I232" s="15">
        <f t="shared" si="10"/>
        <v>0</v>
      </c>
      <c r="J232" s="16">
        <f t="shared" si="11"/>
        <v>0</v>
      </c>
      <c r="K232" s="52"/>
    </row>
    <row r="233" spans="1:11" ht="12.75">
      <c r="A233" s="20">
        <v>224</v>
      </c>
      <c r="B233" s="45"/>
      <c r="C233" s="45"/>
      <c r="D233" s="11" t="s">
        <v>249</v>
      </c>
      <c r="E233" s="12">
        <f>1</f>
        <v>1</v>
      </c>
      <c r="F233" s="21"/>
      <c r="G233" s="13">
        <f t="shared" si="9"/>
        <v>0</v>
      </c>
      <c r="H233" s="22"/>
      <c r="I233" s="15">
        <f t="shared" si="10"/>
        <v>0</v>
      </c>
      <c r="J233" s="16">
        <f t="shared" si="11"/>
        <v>0</v>
      </c>
      <c r="K233" s="52"/>
    </row>
    <row r="234" spans="1:11" ht="12.75">
      <c r="A234" s="20">
        <v>225</v>
      </c>
      <c r="B234" s="45" t="s">
        <v>18</v>
      </c>
      <c r="C234" s="45" t="s">
        <v>427</v>
      </c>
      <c r="D234" s="11" t="s">
        <v>250</v>
      </c>
      <c r="E234" s="12">
        <f>2+1</f>
        <v>3</v>
      </c>
      <c r="F234" s="21"/>
      <c r="G234" s="13">
        <f t="shared" si="9"/>
        <v>0</v>
      </c>
      <c r="H234" s="22"/>
      <c r="I234" s="15">
        <f t="shared" si="10"/>
        <v>0</v>
      </c>
      <c r="J234" s="16">
        <f t="shared" si="11"/>
        <v>0</v>
      </c>
      <c r="K234" s="52"/>
    </row>
    <row r="235" spans="1:11" ht="12.75">
      <c r="A235" s="20">
        <v>226</v>
      </c>
      <c r="B235" s="45"/>
      <c r="C235" s="45"/>
      <c r="D235" s="11" t="s">
        <v>251</v>
      </c>
      <c r="E235" s="12">
        <f>2+2+1</f>
        <v>5</v>
      </c>
      <c r="F235" s="21"/>
      <c r="G235" s="13">
        <f t="shared" si="9"/>
        <v>0</v>
      </c>
      <c r="H235" s="22"/>
      <c r="I235" s="15">
        <f t="shared" si="10"/>
        <v>0</v>
      </c>
      <c r="J235" s="16">
        <f t="shared" si="11"/>
        <v>0</v>
      </c>
      <c r="K235" s="52"/>
    </row>
    <row r="236" spans="1:11" ht="12.75">
      <c r="A236" s="20">
        <v>227</v>
      </c>
      <c r="B236" s="45"/>
      <c r="C236" s="45"/>
      <c r="D236" s="11" t="s">
        <v>252</v>
      </c>
      <c r="E236" s="12">
        <f>1+2+1</f>
        <v>4</v>
      </c>
      <c r="F236" s="21"/>
      <c r="G236" s="13">
        <f t="shared" si="9"/>
        <v>0</v>
      </c>
      <c r="H236" s="22"/>
      <c r="I236" s="15">
        <f t="shared" si="10"/>
        <v>0</v>
      </c>
      <c r="J236" s="16">
        <f t="shared" si="11"/>
        <v>0</v>
      </c>
      <c r="K236" s="52"/>
    </row>
    <row r="237" spans="1:11" ht="12.75">
      <c r="A237" s="20">
        <v>228</v>
      </c>
      <c r="B237" s="45"/>
      <c r="C237" s="45"/>
      <c r="D237" s="11" t="s">
        <v>253</v>
      </c>
      <c r="E237" s="12">
        <f>1+2+1</f>
        <v>4</v>
      </c>
      <c r="F237" s="21"/>
      <c r="G237" s="13">
        <f t="shared" si="9"/>
        <v>0</v>
      </c>
      <c r="H237" s="22"/>
      <c r="I237" s="15">
        <f t="shared" si="10"/>
        <v>0</v>
      </c>
      <c r="J237" s="16">
        <f t="shared" si="11"/>
        <v>0</v>
      </c>
      <c r="K237" s="52"/>
    </row>
    <row r="238" spans="1:11" ht="12.75">
      <c r="A238" s="20">
        <v>229</v>
      </c>
      <c r="B238" s="45"/>
      <c r="C238" s="45"/>
      <c r="D238" s="11" t="s">
        <v>254</v>
      </c>
      <c r="E238" s="12">
        <f>2+2+4</f>
        <v>8</v>
      </c>
      <c r="F238" s="21"/>
      <c r="G238" s="13">
        <f t="shared" si="9"/>
        <v>0</v>
      </c>
      <c r="H238" s="22"/>
      <c r="I238" s="15">
        <f t="shared" si="10"/>
        <v>0</v>
      </c>
      <c r="J238" s="16">
        <f t="shared" si="11"/>
        <v>0</v>
      </c>
      <c r="K238" s="52"/>
    </row>
    <row r="239" spans="1:11" ht="12.75">
      <c r="A239" s="20">
        <v>230</v>
      </c>
      <c r="B239" s="45"/>
      <c r="C239" s="45"/>
      <c r="D239" s="11" t="s">
        <v>255</v>
      </c>
      <c r="E239" s="12">
        <f>2+2+1</f>
        <v>5</v>
      </c>
      <c r="F239" s="21"/>
      <c r="G239" s="13">
        <f t="shared" si="9"/>
        <v>0</v>
      </c>
      <c r="H239" s="22"/>
      <c r="I239" s="15">
        <f t="shared" si="10"/>
        <v>0</v>
      </c>
      <c r="J239" s="16">
        <f t="shared" si="11"/>
        <v>0</v>
      </c>
      <c r="K239" s="52"/>
    </row>
    <row r="240" spans="1:11" ht="12.75">
      <c r="A240" s="20">
        <v>231</v>
      </c>
      <c r="B240" s="45" t="s">
        <v>18</v>
      </c>
      <c r="C240" s="45" t="s">
        <v>256</v>
      </c>
      <c r="D240" s="11" t="s">
        <v>257</v>
      </c>
      <c r="E240" s="12">
        <f>1+2</f>
        <v>3</v>
      </c>
      <c r="F240" s="21"/>
      <c r="G240" s="13">
        <f t="shared" si="9"/>
        <v>0</v>
      </c>
      <c r="H240" s="22"/>
      <c r="I240" s="15">
        <f t="shared" si="10"/>
        <v>0</v>
      </c>
      <c r="J240" s="16">
        <f t="shared" si="11"/>
        <v>0</v>
      </c>
      <c r="K240" s="52"/>
    </row>
    <row r="241" spans="1:11" ht="12.75">
      <c r="A241" s="20">
        <v>232</v>
      </c>
      <c r="B241" s="45"/>
      <c r="C241" s="45"/>
      <c r="D241" s="11" t="s">
        <v>258</v>
      </c>
      <c r="E241" s="12">
        <f>1+2</f>
        <v>3</v>
      </c>
      <c r="F241" s="21"/>
      <c r="G241" s="13">
        <f t="shared" si="9"/>
        <v>0</v>
      </c>
      <c r="H241" s="22"/>
      <c r="I241" s="15">
        <f t="shared" si="10"/>
        <v>0</v>
      </c>
      <c r="J241" s="16">
        <f t="shared" si="11"/>
        <v>0</v>
      </c>
      <c r="K241" s="52"/>
    </row>
    <row r="242" spans="1:11" ht="12.75">
      <c r="A242" s="20">
        <v>233</v>
      </c>
      <c r="B242" s="45" t="s">
        <v>18</v>
      </c>
      <c r="C242" s="45" t="s">
        <v>259</v>
      </c>
      <c r="D242" s="11" t="s">
        <v>260</v>
      </c>
      <c r="E242" s="12">
        <v>1</v>
      </c>
      <c r="F242" s="21"/>
      <c r="G242" s="13">
        <f t="shared" si="9"/>
        <v>0</v>
      </c>
      <c r="H242" s="22"/>
      <c r="I242" s="15">
        <f t="shared" si="10"/>
        <v>0</v>
      </c>
      <c r="J242" s="16">
        <f t="shared" si="11"/>
        <v>0</v>
      </c>
      <c r="K242" s="52"/>
    </row>
    <row r="243" spans="1:11" ht="12.75">
      <c r="A243" s="20">
        <v>234</v>
      </c>
      <c r="B243" s="45"/>
      <c r="C243" s="45"/>
      <c r="D243" s="11" t="s">
        <v>261</v>
      </c>
      <c r="E243" s="12">
        <f>1</f>
        <v>1</v>
      </c>
      <c r="F243" s="21"/>
      <c r="G243" s="13">
        <f t="shared" si="9"/>
        <v>0</v>
      </c>
      <c r="H243" s="22"/>
      <c r="I243" s="15">
        <f t="shared" si="10"/>
        <v>0</v>
      </c>
      <c r="J243" s="16">
        <f t="shared" si="11"/>
        <v>0</v>
      </c>
      <c r="K243" s="52"/>
    </row>
    <row r="244" spans="1:11" ht="12.75">
      <c r="A244" s="20">
        <v>235</v>
      </c>
      <c r="B244" s="45"/>
      <c r="C244" s="45"/>
      <c r="D244" s="11" t="s">
        <v>262</v>
      </c>
      <c r="E244" s="12">
        <f>1</f>
        <v>1</v>
      </c>
      <c r="F244" s="21"/>
      <c r="G244" s="13">
        <f t="shared" si="9"/>
        <v>0</v>
      </c>
      <c r="H244" s="22"/>
      <c r="I244" s="15">
        <f t="shared" si="10"/>
        <v>0</v>
      </c>
      <c r="J244" s="16">
        <f t="shared" si="11"/>
        <v>0</v>
      </c>
      <c r="K244" s="52"/>
    </row>
    <row r="245" spans="1:11" ht="12.75">
      <c r="A245" s="20">
        <v>236</v>
      </c>
      <c r="B245" s="45"/>
      <c r="C245" s="45"/>
      <c r="D245" s="11" t="s">
        <v>263</v>
      </c>
      <c r="E245" s="12">
        <f>1</f>
        <v>1</v>
      </c>
      <c r="F245" s="21"/>
      <c r="G245" s="13">
        <f t="shared" si="9"/>
        <v>0</v>
      </c>
      <c r="H245" s="22"/>
      <c r="I245" s="15">
        <f t="shared" si="10"/>
        <v>0</v>
      </c>
      <c r="J245" s="16">
        <f t="shared" si="11"/>
        <v>0</v>
      </c>
      <c r="K245" s="52"/>
    </row>
    <row r="246" spans="1:11" ht="12.75">
      <c r="A246" s="20">
        <v>237</v>
      </c>
      <c r="B246" s="45"/>
      <c r="C246" s="45"/>
      <c r="D246" s="11" t="s">
        <v>264</v>
      </c>
      <c r="E246" s="12">
        <f>1</f>
        <v>1</v>
      </c>
      <c r="F246" s="21"/>
      <c r="G246" s="13">
        <f t="shared" si="9"/>
        <v>0</v>
      </c>
      <c r="H246" s="22"/>
      <c r="I246" s="15">
        <f t="shared" si="10"/>
        <v>0</v>
      </c>
      <c r="J246" s="16">
        <f t="shared" si="11"/>
        <v>0</v>
      </c>
      <c r="K246" s="52"/>
    </row>
    <row r="247" spans="1:11" ht="12.75">
      <c r="A247" s="20">
        <v>238</v>
      </c>
      <c r="B247" s="46" t="s">
        <v>18</v>
      </c>
      <c r="C247" s="46" t="s">
        <v>471</v>
      </c>
      <c r="D247" s="17" t="s">
        <v>265</v>
      </c>
      <c r="E247" s="12">
        <f>1</f>
        <v>1</v>
      </c>
      <c r="F247" s="21"/>
      <c r="G247" s="13">
        <f t="shared" si="9"/>
        <v>0</v>
      </c>
      <c r="H247" s="22"/>
      <c r="I247" s="15">
        <f t="shared" si="10"/>
        <v>0</v>
      </c>
      <c r="J247" s="16">
        <f t="shared" si="11"/>
        <v>0</v>
      </c>
      <c r="K247" s="52"/>
    </row>
    <row r="248" spans="1:11" ht="12.75">
      <c r="A248" s="20">
        <v>239</v>
      </c>
      <c r="B248" s="46"/>
      <c r="C248" s="46"/>
      <c r="D248" s="17" t="s">
        <v>266</v>
      </c>
      <c r="E248" s="12">
        <f>1</f>
        <v>1</v>
      </c>
      <c r="F248" s="21"/>
      <c r="G248" s="13">
        <f t="shared" si="9"/>
        <v>0</v>
      </c>
      <c r="H248" s="22"/>
      <c r="I248" s="15">
        <f t="shared" si="10"/>
        <v>0</v>
      </c>
      <c r="J248" s="16">
        <f t="shared" si="11"/>
        <v>0</v>
      </c>
      <c r="K248" s="52"/>
    </row>
    <row r="249" spans="1:11" ht="12.75">
      <c r="A249" s="20">
        <v>240</v>
      </c>
      <c r="B249" s="46"/>
      <c r="C249" s="46"/>
      <c r="D249" s="17" t="s">
        <v>267</v>
      </c>
      <c r="E249" s="12">
        <f>1</f>
        <v>1</v>
      </c>
      <c r="F249" s="21"/>
      <c r="G249" s="13">
        <f t="shared" si="9"/>
        <v>0</v>
      </c>
      <c r="H249" s="22"/>
      <c r="I249" s="15">
        <f t="shared" si="10"/>
        <v>0</v>
      </c>
      <c r="J249" s="16">
        <f t="shared" si="11"/>
        <v>0</v>
      </c>
      <c r="K249" s="52"/>
    </row>
    <row r="250" spans="1:11" ht="12.75">
      <c r="A250" s="20">
        <v>241</v>
      </c>
      <c r="B250" s="46"/>
      <c r="C250" s="46"/>
      <c r="D250" s="17" t="s">
        <v>268</v>
      </c>
      <c r="E250" s="12">
        <f>2</f>
        <v>2</v>
      </c>
      <c r="F250" s="21"/>
      <c r="G250" s="13">
        <f t="shared" si="9"/>
        <v>0</v>
      </c>
      <c r="H250" s="22"/>
      <c r="I250" s="15">
        <f t="shared" si="10"/>
        <v>0</v>
      </c>
      <c r="J250" s="16">
        <f t="shared" si="11"/>
        <v>0</v>
      </c>
      <c r="K250" s="52"/>
    </row>
    <row r="251" spans="1:11" ht="25.5">
      <c r="A251" s="20">
        <v>242</v>
      </c>
      <c r="B251" s="46"/>
      <c r="C251" s="46"/>
      <c r="D251" s="17" t="s">
        <v>269</v>
      </c>
      <c r="E251" s="12">
        <v>1</v>
      </c>
      <c r="F251" s="21"/>
      <c r="G251" s="13">
        <f t="shared" si="9"/>
        <v>0</v>
      </c>
      <c r="H251" s="22"/>
      <c r="I251" s="15">
        <f t="shared" si="10"/>
        <v>0</v>
      </c>
      <c r="J251" s="16">
        <f t="shared" si="11"/>
        <v>0</v>
      </c>
      <c r="K251" s="52"/>
    </row>
    <row r="252" spans="1:11" ht="12.75">
      <c r="A252" s="20">
        <v>243</v>
      </c>
      <c r="B252" s="45" t="s">
        <v>42</v>
      </c>
      <c r="C252" s="45" t="s">
        <v>270</v>
      </c>
      <c r="D252" s="17" t="s">
        <v>271</v>
      </c>
      <c r="E252" s="12">
        <v>1</v>
      </c>
      <c r="F252" s="21"/>
      <c r="G252" s="13">
        <f t="shared" si="9"/>
        <v>0</v>
      </c>
      <c r="H252" s="22"/>
      <c r="I252" s="15">
        <f t="shared" si="10"/>
        <v>0</v>
      </c>
      <c r="J252" s="16">
        <f t="shared" si="11"/>
        <v>0</v>
      </c>
      <c r="K252" s="52"/>
    </row>
    <row r="253" spans="1:11" ht="12.75">
      <c r="A253" s="20">
        <v>244</v>
      </c>
      <c r="B253" s="45"/>
      <c r="C253" s="45"/>
      <c r="D253" s="23" t="s">
        <v>272</v>
      </c>
      <c r="E253" s="12">
        <v>1</v>
      </c>
      <c r="F253" s="21"/>
      <c r="G253" s="13">
        <f t="shared" si="9"/>
        <v>0</v>
      </c>
      <c r="H253" s="22"/>
      <c r="I253" s="15">
        <f t="shared" si="10"/>
        <v>0</v>
      </c>
      <c r="J253" s="16">
        <f t="shared" si="11"/>
        <v>0</v>
      </c>
      <c r="K253" s="52"/>
    </row>
    <row r="254" spans="1:11" ht="12.75">
      <c r="A254" s="20">
        <v>245</v>
      </c>
      <c r="B254" s="45"/>
      <c r="C254" s="45"/>
      <c r="D254" s="23" t="s">
        <v>273</v>
      </c>
      <c r="E254" s="12">
        <v>1</v>
      </c>
      <c r="F254" s="21"/>
      <c r="G254" s="13">
        <f t="shared" si="9"/>
        <v>0</v>
      </c>
      <c r="H254" s="22"/>
      <c r="I254" s="15">
        <f t="shared" si="10"/>
        <v>0</v>
      </c>
      <c r="J254" s="16">
        <f t="shared" si="11"/>
        <v>0</v>
      </c>
      <c r="K254" s="52"/>
    </row>
    <row r="255" spans="1:11" ht="12.75">
      <c r="A255" s="20">
        <v>246</v>
      </c>
      <c r="B255" s="45"/>
      <c r="C255" s="45"/>
      <c r="D255" s="23" t="s">
        <v>274</v>
      </c>
      <c r="E255" s="12">
        <v>1</v>
      </c>
      <c r="F255" s="21"/>
      <c r="G255" s="13">
        <f t="shared" si="9"/>
        <v>0</v>
      </c>
      <c r="H255" s="22"/>
      <c r="I255" s="15">
        <f t="shared" si="10"/>
        <v>0</v>
      </c>
      <c r="J255" s="16">
        <f t="shared" si="11"/>
        <v>0</v>
      </c>
      <c r="K255" s="52"/>
    </row>
    <row r="256" spans="1:11" ht="12.75">
      <c r="A256" s="20">
        <v>247</v>
      </c>
      <c r="B256" s="45" t="s">
        <v>275</v>
      </c>
      <c r="C256" s="45" t="s">
        <v>276</v>
      </c>
      <c r="D256" s="23" t="s">
        <v>277</v>
      </c>
      <c r="E256" s="12">
        <f>1</f>
        <v>1</v>
      </c>
      <c r="F256" s="21"/>
      <c r="G256" s="13">
        <f t="shared" si="9"/>
        <v>0</v>
      </c>
      <c r="H256" s="22"/>
      <c r="I256" s="15">
        <f t="shared" si="10"/>
        <v>0</v>
      </c>
      <c r="J256" s="16">
        <f t="shared" si="11"/>
        <v>0</v>
      </c>
      <c r="K256" s="52"/>
    </row>
    <row r="257" spans="1:11" ht="12.75">
      <c r="A257" s="20">
        <v>248</v>
      </c>
      <c r="B257" s="45"/>
      <c r="C257" s="45"/>
      <c r="D257" s="23" t="s">
        <v>278</v>
      </c>
      <c r="E257" s="12">
        <f>1</f>
        <v>1</v>
      </c>
      <c r="F257" s="21"/>
      <c r="G257" s="13">
        <f t="shared" si="9"/>
        <v>0</v>
      </c>
      <c r="H257" s="22"/>
      <c r="I257" s="15">
        <f t="shared" si="10"/>
        <v>0</v>
      </c>
      <c r="J257" s="16">
        <f t="shared" si="11"/>
        <v>0</v>
      </c>
      <c r="K257" s="52"/>
    </row>
    <row r="258" spans="1:11" ht="12.75">
      <c r="A258" s="20">
        <v>249</v>
      </c>
      <c r="B258" s="45"/>
      <c r="C258" s="45"/>
      <c r="D258" s="23" t="s">
        <v>279</v>
      </c>
      <c r="E258" s="12">
        <f>1</f>
        <v>1</v>
      </c>
      <c r="F258" s="21"/>
      <c r="G258" s="13">
        <f t="shared" si="9"/>
        <v>0</v>
      </c>
      <c r="H258" s="22"/>
      <c r="I258" s="15">
        <f t="shared" si="10"/>
        <v>0</v>
      </c>
      <c r="J258" s="16">
        <f t="shared" si="11"/>
        <v>0</v>
      </c>
      <c r="K258" s="52"/>
    </row>
    <row r="259" spans="1:11" ht="12.75">
      <c r="A259" s="20">
        <v>250</v>
      </c>
      <c r="B259" s="45"/>
      <c r="C259" s="45"/>
      <c r="D259" s="23" t="s">
        <v>280</v>
      </c>
      <c r="E259" s="12">
        <f>1</f>
        <v>1</v>
      </c>
      <c r="F259" s="21"/>
      <c r="G259" s="13">
        <f t="shared" si="9"/>
        <v>0</v>
      </c>
      <c r="H259" s="22"/>
      <c r="I259" s="15">
        <f t="shared" si="10"/>
        <v>0</v>
      </c>
      <c r="J259" s="16">
        <f t="shared" si="11"/>
        <v>0</v>
      </c>
      <c r="K259" s="52"/>
    </row>
    <row r="260" spans="1:11" ht="12.75">
      <c r="A260" s="20">
        <v>251</v>
      </c>
      <c r="B260" s="45"/>
      <c r="C260" s="45"/>
      <c r="D260" s="23" t="s">
        <v>281</v>
      </c>
      <c r="E260" s="12">
        <f>1</f>
        <v>1</v>
      </c>
      <c r="F260" s="21"/>
      <c r="G260" s="13">
        <f t="shared" si="9"/>
        <v>0</v>
      </c>
      <c r="H260" s="22"/>
      <c r="I260" s="15">
        <f t="shared" si="10"/>
        <v>0</v>
      </c>
      <c r="J260" s="16">
        <f t="shared" si="11"/>
        <v>0</v>
      </c>
      <c r="K260" s="52"/>
    </row>
    <row r="261" spans="1:11" ht="12.75">
      <c r="A261" s="20">
        <v>252</v>
      </c>
      <c r="B261" s="45"/>
      <c r="C261" s="45"/>
      <c r="D261" s="23" t="s">
        <v>282</v>
      </c>
      <c r="E261" s="12">
        <f>1</f>
        <v>1</v>
      </c>
      <c r="F261" s="21"/>
      <c r="G261" s="13">
        <f t="shared" si="9"/>
        <v>0</v>
      </c>
      <c r="H261" s="22"/>
      <c r="I261" s="15">
        <f t="shared" si="10"/>
        <v>0</v>
      </c>
      <c r="J261" s="16">
        <f t="shared" si="11"/>
        <v>0</v>
      </c>
      <c r="K261" s="52"/>
    </row>
    <row r="262" spans="1:11" ht="12.75">
      <c r="A262" s="20">
        <v>253</v>
      </c>
      <c r="B262" s="45"/>
      <c r="C262" s="45"/>
      <c r="D262" s="23" t="s">
        <v>283</v>
      </c>
      <c r="E262" s="12">
        <f>1</f>
        <v>1</v>
      </c>
      <c r="F262" s="21"/>
      <c r="G262" s="13">
        <f t="shared" si="9"/>
        <v>0</v>
      </c>
      <c r="H262" s="22"/>
      <c r="I262" s="15">
        <f t="shared" si="10"/>
        <v>0</v>
      </c>
      <c r="J262" s="16">
        <f t="shared" si="11"/>
        <v>0</v>
      </c>
      <c r="K262" s="52"/>
    </row>
    <row r="263" spans="1:11" ht="12.75">
      <c r="A263" s="20">
        <v>254</v>
      </c>
      <c r="B263" s="45" t="s">
        <v>42</v>
      </c>
      <c r="C263" s="45" t="s">
        <v>284</v>
      </c>
      <c r="D263" s="23" t="s">
        <v>285</v>
      </c>
      <c r="E263" s="12">
        <f>1</f>
        <v>1</v>
      </c>
      <c r="F263" s="21"/>
      <c r="G263" s="13">
        <f t="shared" si="9"/>
        <v>0</v>
      </c>
      <c r="H263" s="22"/>
      <c r="I263" s="15">
        <f t="shared" si="10"/>
        <v>0</v>
      </c>
      <c r="J263" s="16">
        <f t="shared" si="11"/>
        <v>0</v>
      </c>
      <c r="K263" s="52"/>
    </row>
    <row r="264" spans="1:11" ht="12.75">
      <c r="A264" s="20">
        <v>255</v>
      </c>
      <c r="B264" s="45"/>
      <c r="C264" s="45"/>
      <c r="D264" s="23" t="s">
        <v>286</v>
      </c>
      <c r="E264" s="12">
        <f>1</f>
        <v>1</v>
      </c>
      <c r="F264" s="21"/>
      <c r="G264" s="13">
        <f t="shared" si="9"/>
        <v>0</v>
      </c>
      <c r="H264" s="22"/>
      <c r="I264" s="15">
        <f t="shared" si="10"/>
        <v>0</v>
      </c>
      <c r="J264" s="16">
        <f t="shared" si="11"/>
        <v>0</v>
      </c>
      <c r="K264" s="52"/>
    </row>
    <row r="265" spans="1:11" ht="12.75">
      <c r="A265" s="20">
        <v>256</v>
      </c>
      <c r="B265" s="45"/>
      <c r="C265" s="45"/>
      <c r="D265" s="23" t="s">
        <v>287</v>
      </c>
      <c r="E265" s="12">
        <f>1</f>
        <v>1</v>
      </c>
      <c r="F265" s="21"/>
      <c r="G265" s="13">
        <f t="shared" si="9"/>
        <v>0</v>
      </c>
      <c r="H265" s="22"/>
      <c r="I265" s="15">
        <f t="shared" si="10"/>
        <v>0</v>
      </c>
      <c r="J265" s="16">
        <f t="shared" si="11"/>
        <v>0</v>
      </c>
      <c r="K265" s="52"/>
    </row>
    <row r="266" spans="1:11" ht="12.75">
      <c r="A266" s="20">
        <v>257</v>
      </c>
      <c r="B266" s="45"/>
      <c r="C266" s="45"/>
      <c r="D266" s="23" t="s">
        <v>288</v>
      </c>
      <c r="E266" s="12">
        <f>1</f>
        <v>1</v>
      </c>
      <c r="F266" s="21"/>
      <c r="G266" s="13">
        <f t="shared" si="9"/>
        <v>0</v>
      </c>
      <c r="H266" s="22"/>
      <c r="I266" s="15">
        <f t="shared" si="10"/>
        <v>0</v>
      </c>
      <c r="J266" s="16">
        <f t="shared" si="11"/>
        <v>0</v>
      </c>
      <c r="K266" s="52"/>
    </row>
    <row r="267" spans="1:11" ht="12.75">
      <c r="A267" s="20">
        <v>258</v>
      </c>
      <c r="B267" s="45" t="s">
        <v>42</v>
      </c>
      <c r="C267" s="45" t="s">
        <v>289</v>
      </c>
      <c r="D267" s="23" t="s">
        <v>290</v>
      </c>
      <c r="E267" s="12">
        <f>1</f>
        <v>1</v>
      </c>
      <c r="F267" s="21"/>
      <c r="G267" s="13">
        <f t="shared" ref="G267:G330" si="12">E267*F267</f>
        <v>0</v>
      </c>
      <c r="H267" s="22"/>
      <c r="I267" s="15">
        <f t="shared" ref="I267:I330" si="13">G267*H267</f>
        <v>0</v>
      </c>
      <c r="J267" s="16">
        <f t="shared" ref="J267:J330" si="14">G267*H267+G267</f>
        <v>0</v>
      </c>
      <c r="K267" s="52"/>
    </row>
    <row r="268" spans="1:11" ht="12.75">
      <c r="A268" s="20">
        <v>259</v>
      </c>
      <c r="B268" s="45"/>
      <c r="C268" s="45"/>
      <c r="D268" s="23" t="s">
        <v>291</v>
      </c>
      <c r="E268" s="12">
        <f>1</f>
        <v>1</v>
      </c>
      <c r="F268" s="21"/>
      <c r="G268" s="13">
        <f t="shared" si="12"/>
        <v>0</v>
      </c>
      <c r="H268" s="22"/>
      <c r="I268" s="15">
        <f t="shared" si="13"/>
        <v>0</v>
      </c>
      <c r="J268" s="16">
        <f t="shared" si="14"/>
        <v>0</v>
      </c>
      <c r="K268" s="52"/>
    </row>
    <row r="269" spans="1:11" ht="12.75">
      <c r="A269" s="20">
        <v>260</v>
      </c>
      <c r="B269" s="45"/>
      <c r="C269" s="45"/>
      <c r="D269" s="23" t="s">
        <v>292</v>
      </c>
      <c r="E269" s="12">
        <f>1</f>
        <v>1</v>
      </c>
      <c r="F269" s="21"/>
      <c r="G269" s="13">
        <f t="shared" si="12"/>
        <v>0</v>
      </c>
      <c r="H269" s="22"/>
      <c r="I269" s="15">
        <f t="shared" si="13"/>
        <v>0</v>
      </c>
      <c r="J269" s="16">
        <f t="shared" si="14"/>
        <v>0</v>
      </c>
      <c r="K269" s="52"/>
    </row>
    <row r="270" spans="1:11" ht="12.75">
      <c r="A270" s="20">
        <v>261</v>
      </c>
      <c r="B270" s="45"/>
      <c r="C270" s="45"/>
      <c r="D270" s="23" t="s">
        <v>293</v>
      </c>
      <c r="E270" s="12">
        <f>1</f>
        <v>1</v>
      </c>
      <c r="F270" s="21"/>
      <c r="G270" s="13">
        <f t="shared" si="12"/>
        <v>0</v>
      </c>
      <c r="H270" s="22"/>
      <c r="I270" s="15">
        <f t="shared" si="13"/>
        <v>0</v>
      </c>
      <c r="J270" s="16">
        <f t="shared" si="14"/>
        <v>0</v>
      </c>
      <c r="K270" s="52"/>
    </row>
    <row r="271" spans="1:11" ht="12.75">
      <c r="A271" s="20">
        <v>262</v>
      </c>
      <c r="B271" s="45" t="s">
        <v>42</v>
      </c>
      <c r="C271" s="45" t="s">
        <v>428</v>
      </c>
      <c r="D271" s="23" t="s">
        <v>429</v>
      </c>
      <c r="E271" s="12">
        <f>1</f>
        <v>1</v>
      </c>
      <c r="F271" s="21"/>
      <c r="G271" s="13">
        <f t="shared" si="12"/>
        <v>0</v>
      </c>
      <c r="H271" s="22"/>
      <c r="I271" s="15">
        <f t="shared" si="13"/>
        <v>0</v>
      </c>
      <c r="J271" s="16">
        <f t="shared" si="14"/>
        <v>0</v>
      </c>
      <c r="K271" s="52"/>
    </row>
    <row r="272" spans="1:11" ht="12.75">
      <c r="A272" s="20">
        <v>263</v>
      </c>
      <c r="B272" s="45"/>
      <c r="C272" s="45"/>
      <c r="D272" s="23" t="s">
        <v>430</v>
      </c>
      <c r="E272" s="12">
        <f>1</f>
        <v>1</v>
      </c>
      <c r="F272" s="21"/>
      <c r="G272" s="13">
        <f t="shared" si="12"/>
        <v>0</v>
      </c>
      <c r="H272" s="22"/>
      <c r="I272" s="15">
        <f t="shared" si="13"/>
        <v>0</v>
      </c>
      <c r="J272" s="16">
        <f t="shared" si="14"/>
        <v>0</v>
      </c>
      <c r="K272" s="52"/>
    </row>
    <row r="273" spans="1:11" ht="12.75">
      <c r="A273" s="20">
        <v>264</v>
      </c>
      <c r="B273" s="45"/>
      <c r="C273" s="45"/>
      <c r="D273" s="23" t="s">
        <v>431</v>
      </c>
      <c r="E273" s="12">
        <f>1</f>
        <v>1</v>
      </c>
      <c r="F273" s="21"/>
      <c r="G273" s="13">
        <f t="shared" si="12"/>
        <v>0</v>
      </c>
      <c r="H273" s="22"/>
      <c r="I273" s="15">
        <f t="shared" si="13"/>
        <v>0</v>
      </c>
      <c r="J273" s="16">
        <f t="shared" si="14"/>
        <v>0</v>
      </c>
      <c r="K273" s="52"/>
    </row>
    <row r="274" spans="1:11" ht="12.75">
      <c r="A274" s="20">
        <v>265</v>
      </c>
      <c r="B274" s="45"/>
      <c r="C274" s="45"/>
      <c r="D274" s="23" t="s">
        <v>432</v>
      </c>
      <c r="E274" s="12">
        <f>1</f>
        <v>1</v>
      </c>
      <c r="F274" s="21"/>
      <c r="G274" s="13">
        <f t="shared" si="12"/>
        <v>0</v>
      </c>
      <c r="H274" s="22"/>
      <c r="I274" s="15">
        <f t="shared" si="13"/>
        <v>0</v>
      </c>
      <c r="J274" s="16">
        <f t="shared" si="14"/>
        <v>0</v>
      </c>
      <c r="K274" s="52"/>
    </row>
    <row r="275" spans="1:11" ht="12.75">
      <c r="A275" s="20">
        <v>266</v>
      </c>
      <c r="B275" s="45" t="s">
        <v>43</v>
      </c>
      <c r="C275" s="45" t="s">
        <v>296</v>
      </c>
      <c r="D275" s="11" t="s">
        <v>297</v>
      </c>
      <c r="E275" s="12">
        <f>1</f>
        <v>1</v>
      </c>
      <c r="F275" s="21"/>
      <c r="G275" s="13">
        <f t="shared" si="12"/>
        <v>0</v>
      </c>
      <c r="H275" s="22"/>
      <c r="I275" s="15">
        <f t="shared" si="13"/>
        <v>0</v>
      </c>
      <c r="J275" s="16">
        <f t="shared" si="14"/>
        <v>0</v>
      </c>
      <c r="K275" s="52"/>
    </row>
    <row r="276" spans="1:11" ht="12.75">
      <c r="A276" s="20">
        <v>267</v>
      </c>
      <c r="B276" s="45"/>
      <c r="C276" s="45"/>
      <c r="D276" s="11" t="s">
        <v>298</v>
      </c>
      <c r="E276" s="12">
        <f>1</f>
        <v>1</v>
      </c>
      <c r="F276" s="21"/>
      <c r="G276" s="13">
        <f t="shared" si="12"/>
        <v>0</v>
      </c>
      <c r="H276" s="22"/>
      <c r="I276" s="15">
        <f t="shared" si="13"/>
        <v>0</v>
      </c>
      <c r="J276" s="16">
        <f t="shared" si="14"/>
        <v>0</v>
      </c>
      <c r="K276" s="52"/>
    </row>
    <row r="277" spans="1:11" ht="12.75">
      <c r="A277" s="20">
        <v>268</v>
      </c>
      <c r="B277" s="45" t="s">
        <v>43</v>
      </c>
      <c r="C277" s="45" t="s">
        <v>299</v>
      </c>
      <c r="D277" s="11" t="s">
        <v>300</v>
      </c>
      <c r="E277" s="12">
        <f>2</f>
        <v>2</v>
      </c>
      <c r="F277" s="21"/>
      <c r="G277" s="13">
        <f t="shared" si="12"/>
        <v>0</v>
      </c>
      <c r="H277" s="22"/>
      <c r="I277" s="15">
        <f t="shared" si="13"/>
        <v>0</v>
      </c>
      <c r="J277" s="16">
        <f t="shared" si="14"/>
        <v>0</v>
      </c>
      <c r="K277" s="52"/>
    </row>
    <row r="278" spans="1:11" ht="12.75">
      <c r="A278" s="20">
        <v>269</v>
      </c>
      <c r="B278" s="45"/>
      <c r="C278" s="45"/>
      <c r="D278" s="11" t="s">
        <v>301</v>
      </c>
      <c r="E278" s="12">
        <f>2</f>
        <v>2</v>
      </c>
      <c r="F278" s="21"/>
      <c r="G278" s="13">
        <f t="shared" si="12"/>
        <v>0</v>
      </c>
      <c r="H278" s="22"/>
      <c r="I278" s="15">
        <f t="shared" si="13"/>
        <v>0</v>
      </c>
      <c r="J278" s="16">
        <f t="shared" si="14"/>
        <v>0</v>
      </c>
      <c r="K278" s="52"/>
    </row>
    <row r="279" spans="1:11" ht="12.75">
      <c r="A279" s="20">
        <v>270</v>
      </c>
      <c r="B279" s="45" t="s">
        <v>43</v>
      </c>
      <c r="C279" s="45" t="s">
        <v>303</v>
      </c>
      <c r="D279" s="11" t="s">
        <v>304</v>
      </c>
      <c r="E279" s="12">
        <f>6+1+1</f>
        <v>8</v>
      </c>
      <c r="F279" s="21"/>
      <c r="G279" s="13">
        <f t="shared" si="12"/>
        <v>0</v>
      </c>
      <c r="H279" s="22"/>
      <c r="I279" s="15">
        <f t="shared" si="13"/>
        <v>0</v>
      </c>
      <c r="J279" s="16">
        <f t="shared" si="14"/>
        <v>0</v>
      </c>
      <c r="K279" s="52"/>
    </row>
    <row r="280" spans="1:11" ht="12.75">
      <c r="A280" s="20">
        <v>271</v>
      </c>
      <c r="B280" s="45"/>
      <c r="C280" s="45"/>
      <c r="D280" s="11" t="s">
        <v>305</v>
      </c>
      <c r="E280" s="12">
        <f>6+1+1</f>
        <v>8</v>
      </c>
      <c r="F280" s="21"/>
      <c r="G280" s="13">
        <f t="shared" si="12"/>
        <v>0</v>
      </c>
      <c r="H280" s="22"/>
      <c r="I280" s="15">
        <f t="shared" si="13"/>
        <v>0</v>
      </c>
      <c r="J280" s="16">
        <f t="shared" si="14"/>
        <v>0</v>
      </c>
      <c r="K280" s="52"/>
    </row>
    <row r="281" spans="1:11" ht="12.75">
      <c r="A281" s="20">
        <v>272</v>
      </c>
      <c r="B281" s="45" t="s">
        <v>43</v>
      </c>
      <c r="C281" s="45" t="s">
        <v>306</v>
      </c>
      <c r="D281" s="11" t="s">
        <v>307</v>
      </c>
      <c r="E281" s="12">
        <f>1</f>
        <v>1</v>
      </c>
      <c r="F281" s="21"/>
      <c r="G281" s="13">
        <f t="shared" si="12"/>
        <v>0</v>
      </c>
      <c r="H281" s="22"/>
      <c r="I281" s="15">
        <f t="shared" si="13"/>
        <v>0</v>
      </c>
      <c r="J281" s="16">
        <f t="shared" si="14"/>
        <v>0</v>
      </c>
      <c r="K281" s="52"/>
    </row>
    <row r="282" spans="1:11" ht="12.75">
      <c r="A282" s="20">
        <v>273</v>
      </c>
      <c r="B282" s="45"/>
      <c r="C282" s="45"/>
      <c r="D282" s="11" t="s">
        <v>305</v>
      </c>
      <c r="E282" s="12">
        <f>1</f>
        <v>1</v>
      </c>
      <c r="F282" s="21"/>
      <c r="G282" s="13">
        <f t="shared" si="12"/>
        <v>0</v>
      </c>
      <c r="H282" s="22"/>
      <c r="I282" s="15">
        <f t="shared" si="13"/>
        <v>0</v>
      </c>
      <c r="J282" s="16">
        <f t="shared" si="14"/>
        <v>0</v>
      </c>
      <c r="K282" s="52"/>
    </row>
    <row r="283" spans="1:11" ht="25.5">
      <c r="A283" s="20">
        <v>274</v>
      </c>
      <c r="B283" s="11" t="s">
        <v>43</v>
      </c>
      <c r="C283" s="11" t="s">
        <v>308</v>
      </c>
      <c r="D283" s="11" t="s">
        <v>309</v>
      </c>
      <c r="E283" s="12">
        <f>1</f>
        <v>1</v>
      </c>
      <c r="F283" s="21"/>
      <c r="G283" s="13">
        <f t="shared" si="12"/>
        <v>0</v>
      </c>
      <c r="H283" s="22"/>
      <c r="I283" s="15">
        <f t="shared" si="13"/>
        <v>0</v>
      </c>
      <c r="J283" s="16">
        <f t="shared" si="14"/>
        <v>0</v>
      </c>
      <c r="K283" s="52"/>
    </row>
    <row r="284" spans="1:11" ht="12.75">
      <c r="A284" s="20">
        <v>275</v>
      </c>
      <c r="B284" s="45" t="s">
        <v>43</v>
      </c>
      <c r="C284" s="45" t="s">
        <v>316</v>
      </c>
      <c r="D284" s="11" t="s">
        <v>317</v>
      </c>
      <c r="E284" s="12">
        <v>1</v>
      </c>
      <c r="F284" s="21"/>
      <c r="G284" s="13">
        <f t="shared" si="12"/>
        <v>0</v>
      </c>
      <c r="H284" s="22"/>
      <c r="I284" s="15">
        <f t="shared" si="13"/>
        <v>0</v>
      </c>
      <c r="J284" s="16">
        <f t="shared" si="14"/>
        <v>0</v>
      </c>
      <c r="K284" s="52"/>
    </row>
    <row r="285" spans="1:11" ht="12.75">
      <c r="A285" s="20">
        <v>276</v>
      </c>
      <c r="B285" s="45"/>
      <c r="C285" s="45"/>
      <c r="D285" s="11" t="s">
        <v>318</v>
      </c>
      <c r="E285" s="12">
        <v>1</v>
      </c>
      <c r="F285" s="21"/>
      <c r="G285" s="13">
        <f t="shared" si="12"/>
        <v>0</v>
      </c>
      <c r="H285" s="22"/>
      <c r="I285" s="15">
        <f t="shared" si="13"/>
        <v>0</v>
      </c>
      <c r="J285" s="16">
        <f t="shared" si="14"/>
        <v>0</v>
      </c>
      <c r="K285" s="52"/>
    </row>
    <row r="286" spans="1:11" ht="12.75">
      <c r="A286" s="20">
        <v>277</v>
      </c>
      <c r="B286" s="45" t="s">
        <v>43</v>
      </c>
      <c r="C286" s="45" t="s">
        <v>319</v>
      </c>
      <c r="D286" s="11" t="s">
        <v>320</v>
      </c>
      <c r="E286" s="12">
        <f>1</f>
        <v>1</v>
      </c>
      <c r="F286" s="21"/>
      <c r="G286" s="13">
        <f t="shared" si="12"/>
        <v>0</v>
      </c>
      <c r="H286" s="22"/>
      <c r="I286" s="15">
        <f t="shared" si="13"/>
        <v>0</v>
      </c>
      <c r="J286" s="16">
        <f t="shared" si="14"/>
        <v>0</v>
      </c>
      <c r="K286" s="52"/>
    </row>
    <row r="287" spans="1:11" ht="12.75">
      <c r="A287" s="20">
        <v>278</v>
      </c>
      <c r="B287" s="45"/>
      <c r="C287" s="45"/>
      <c r="D287" s="11" t="s">
        <v>321</v>
      </c>
      <c r="E287" s="12">
        <f>1</f>
        <v>1</v>
      </c>
      <c r="F287" s="21"/>
      <c r="G287" s="13">
        <f t="shared" si="12"/>
        <v>0</v>
      </c>
      <c r="H287" s="22"/>
      <c r="I287" s="15">
        <f t="shared" si="13"/>
        <v>0</v>
      </c>
      <c r="J287" s="16">
        <f t="shared" si="14"/>
        <v>0</v>
      </c>
      <c r="K287" s="52"/>
    </row>
    <row r="288" spans="1:11" ht="12.75">
      <c r="A288" s="20">
        <v>279</v>
      </c>
      <c r="B288" s="45" t="s">
        <v>43</v>
      </c>
      <c r="C288" s="45" t="s">
        <v>385</v>
      </c>
      <c r="D288" s="11" t="s">
        <v>322</v>
      </c>
      <c r="E288" s="12">
        <f>3+2+3+4</f>
        <v>12</v>
      </c>
      <c r="F288" s="21"/>
      <c r="G288" s="13">
        <f t="shared" si="12"/>
        <v>0</v>
      </c>
      <c r="H288" s="22"/>
      <c r="I288" s="15">
        <f t="shared" si="13"/>
        <v>0</v>
      </c>
      <c r="J288" s="16">
        <f t="shared" si="14"/>
        <v>0</v>
      </c>
      <c r="K288" s="52"/>
    </row>
    <row r="289" spans="1:11" ht="12.75">
      <c r="A289" s="20">
        <v>280</v>
      </c>
      <c r="B289" s="45"/>
      <c r="C289" s="45"/>
      <c r="D289" s="11" t="s">
        <v>323</v>
      </c>
      <c r="E289" s="12">
        <f>3+4+2+3</f>
        <v>12</v>
      </c>
      <c r="F289" s="21"/>
      <c r="G289" s="13">
        <f t="shared" si="12"/>
        <v>0</v>
      </c>
      <c r="H289" s="22"/>
      <c r="I289" s="15">
        <f t="shared" si="13"/>
        <v>0</v>
      </c>
      <c r="J289" s="16">
        <f t="shared" si="14"/>
        <v>0</v>
      </c>
      <c r="K289" s="52"/>
    </row>
    <row r="290" spans="1:11" ht="12.75">
      <c r="A290" s="20">
        <v>281</v>
      </c>
      <c r="B290" s="45" t="s">
        <v>43</v>
      </c>
      <c r="C290" s="45" t="s">
        <v>433</v>
      </c>
      <c r="D290" s="11" t="s">
        <v>324</v>
      </c>
      <c r="E290" s="12">
        <f>3+2+3</f>
        <v>8</v>
      </c>
      <c r="F290" s="21"/>
      <c r="G290" s="13">
        <f t="shared" si="12"/>
        <v>0</v>
      </c>
      <c r="H290" s="22"/>
      <c r="I290" s="15">
        <f t="shared" si="13"/>
        <v>0</v>
      </c>
      <c r="J290" s="16">
        <f t="shared" si="14"/>
        <v>0</v>
      </c>
      <c r="K290" s="52"/>
    </row>
    <row r="291" spans="1:11" ht="12.75">
      <c r="A291" s="20">
        <v>282</v>
      </c>
      <c r="B291" s="45"/>
      <c r="C291" s="45"/>
      <c r="D291" s="11" t="s">
        <v>325</v>
      </c>
      <c r="E291" s="12">
        <f>3+2+3</f>
        <v>8</v>
      </c>
      <c r="F291" s="21"/>
      <c r="G291" s="13">
        <f t="shared" si="12"/>
        <v>0</v>
      </c>
      <c r="H291" s="22"/>
      <c r="I291" s="15">
        <f t="shared" si="13"/>
        <v>0</v>
      </c>
      <c r="J291" s="16">
        <f t="shared" si="14"/>
        <v>0</v>
      </c>
      <c r="K291" s="52"/>
    </row>
    <row r="292" spans="1:11" ht="12.75">
      <c r="A292" s="20">
        <v>283</v>
      </c>
      <c r="B292" s="45" t="s">
        <v>43</v>
      </c>
      <c r="C292" s="45" t="s">
        <v>326</v>
      </c>
      <c r="D292" s="11" t="s">
        <v>327</v>
      </c>
      <c r="E292" s="12">
        <f>2</f>
        <v>2</v>
      </c>
      <c r="F292" s="21"/>
      <c r="G292" s="13">
        <f t="shared" si="12"/>
        <v>0</v>
      </c>
      <c r="H292" s="22"/>
      <c r="I292" s="15">
        <f t="shared" si="13"/>
        <v>0</v>
      </c>
      <c r="J292" s="16">
        <f t="shared" si="14"/>
        <v>0</v>
      </c>
      <c r="K292" s="52"/>
    </row>
    <row r="293" spans="1:11" ht="12.75">
      <c r="A293" s="20">
        <v>284</v>
      </c>
      <c r="B293" s="45"/>
      <c r="C293" s="45"/>
      <c r="D293" s="11" t="s">
        <v>328</v>
      </c>
      <c r="E293" s="12">
        <f>2</f>
        <v>2</v>
      </c>
      <c r="F293" s="21"/>
      <c r="G293" s="13">
        <f t="shared" si="12"/>
        <v>0</v>
      </c>
      <c r="H293" s="22"/>
      <c r="I293" s="15">
        <f t="shared" si="13"/>
        <v>0</v>
      </c>
      <c r="J293" s="16">
        <f t="shared" si="14"/>
        <v>0</v>
      </c>
      <c r="K293" s="52"/>
    </row>
    <row r="294" spans="1:11" ht="12.75">
      <c r="A294" s="20">
        <v>285</v>
      </c>
      <c r="B294" s="45"/>
      <c r="C294" s="45"/>
      <c r="D294" s="11" t="s">
        <v>329</v>
      </c>
      <c r="E294" s="12">
        <f>2</f>
        <v>2</v>
      </c>
      <c r="F294" s="21"/>
      <c r="G294" s="13">
        <f t="shared" si="12"/>
        <v>0</v>
      </c>
      <c r="H294" s="22"/>
      <c r="I294" s="15">
        <f t="shared" si="13"/>
        <v>0</v>
      </c>
      <c r="J294" s="16">
        <f t="shared" si="14"/>
        <v>0</v>
      </c>
      <c r="K294" s="52"/>
    </row>
    <row r="295" spans="1:11" ht="12.75">
      <c r="A295" s="20">
        <v>286</v>
      </c>
      <c r="B295" s="45"/>
      <c r="C295" s="45"/>
      <c r="D295" s="11" t="s">
        <v>330</v>
      </c>
      <c r="E295" s="12">
        <f>2</f>
        <v>2</v>
      </c>
      <c r="F295" s="21"/>
      <c r="G295" s="13">
        <f t="shared" si="12"/>
        <v>0</v>
      </c>
      <c r="H295" s="22"/>
      <c r="I295" s="15">
        <f t="shared" si="13"/>
        <v>0</v>
      </c>
      <c r="J295" s="16">
        <f t="shared" si="14"/>
        <v>0</v>
      </c>
      <c r="K295" s="52"/>
    </row>
    <row r="296" spans="1:11" ht="12.75">
      <c r="A296" s="20">
        <v>287</v>
      </c>
      <c r="B296" s="45" t="s">
        <v>43</v>
      </c>
      <c r="C296" s="45" t="s">
        <v>331</v>
      </c>
      <c r="D296" s="11" t="s">
        <v>332</v>
      </c>
      <c r="E296" s="12">
        <v>1</v>
      </c>
      <c r="F296" s="21"/>
      <c r="G296" s="13">
        <f t="shared" si="12"/>
        <v>0</v>
      </c>
      <c r="H296" s="22"/>
      <c r="I296" s="15">
        <f t="shared" si="13"/>
        <v>0</v>
      </c>
      <c r="J296" s="16">
        <f t="shared" si="14"/>
        <v>0</v>
      </c>
      <c r="K296" s="52"/>
    </row>
    <row r="297" spans="1:11" ht="12.75">
      <c r="A297" s="20">
        <v>288</v>
      </c>
      <c r="B297" s="45"/>
      <c r="C297" s="45"/>
      <c r="D297" s="11" t="s">
        <v>333</v>
      </c>
      <c r="E297" s="12">
        <v>1</v>
      </c>
      <c r="F297" s="21"/>
      <c r="G297" s="13">
        <f t="shared" si="12"/>
        <v>0</v>
      </c>
      <c r="H297" s="22"/>
      <c r="I297" s="15">
        <f t="shared" si="13"/>
        <v>0</v>
      </c>
      <c r="J297" s="16">
        <f t="shared" si="14"/>
        <v>0</v>
      </c>
      <c r="K297" s="52"/>
    </row>
    <row r="298" spans="1:11" ht="12.75">
      <c r="A298" s="20">
        <v>289</v>
      </c>
      <c r="B298" s="45"/>
      <c r="C298" s="45"/>
      <c r="D298" s="11" t="s">
        <v>334</v>
      </c>
      <c r="E298" s="12">
        <f>3</f>
        <v>3</v>
      </c>
      <c r="F298" s="21"/>
      <c r="G298" s="13">
        <f t="shared" si="12"/>
        <v>0</v>
      </c>
      <c r="H298" s="22"/>
      <c r="I298" s="15">
        <f t="shared" si="13"/>
        <v>0</v>
      </c>
      <c r="J298" s="16">
        <f t="shared" si="14"/>
        <v>0</v>
      </c>
      <c r="K298" s="52"/>
    </row>
    <row r="299" spans="1:11" ht="12.75">
      <c r="A299" s="20">
        <v>290</v>
      </c>
      <c r="B299" s="45"/>
      <c r="C299" s="45"/>
      <c r="D299" s="11" t="s">
        <v>335</v>
      </c>
      <c r="E299" s="12">
        <v>1</v>
      </c>
      <c r="F299" s="21"/>
      <c r="G299" s="13">
        <f t="shared" si="12"/>
        <v>0</v>
      </c>
      <c r="H299" s="22"/>
      <c r="I299" s="15">
        <f t="shared" si="13"/>
        <v>0</v>
      </c>
      <c r="J299" s="16">
        <f t="shared" si="14"/>
        <v>0</v>
      </c>
      <c r="K299" s="52"/>
    </row>
    <row r="300" spans="1:11" ht="12.75">
      <c r="A300" s="20">
        <v>291</v>
      </c>
      <c r="B300" s="45" t="s">
        <v>43</v>
      </c>
      <c r="C300" s="45" t="s">
        <v>337</v>
      </c>
      <c r="D300" s="11" t="s">
        <v>307</v>
      </c>
      <c r="E300" s="12">
        <v>1</v>
      </c>
      <c r="F300" s="21"/>
      <c r="G300" s="13">
        <f t="shared" si="12"/>
        <v>0</v>
      </c>
      <c r="H300" s="22"/>
      <c r="I300" s="15">
        <f t="shared" si="13"/>
        <v>0</v>
      </c>
      <c r="J300" s="16">
        <f t="shared" si="14"/>
        <v>0</v>
      </c>
      <c r="K300" s="52"/>
    </row>
    <row r="301" spans="1:11" ht="12.75">
      <c r="A301" s="20">
        <v>292</v>
      </c>
      <c r="B301" s="45"/>
      <c r="C301" s="45"/>
      <c r="D301" s="11" t="s">
        <v>336</v>
      </c>
      <c r="E301" s="12">
        <v>1</v>
      </c>
      <c r="F301" s="21"/>
      <c r="G301" s="13">
        <f t="shared" si="12"/>
        <v>0</v>
      </c>
      <c r="H301" s="22"/>
      <c r="I301" s="15">
        <f t="shared" si="13"/>
        <v>0</v>
      </c>
      <c r="J301" s="16">
        <f t="shared" si="14"/>
        <v>0</v>
      </c>
      <c r="K301" s="52"/>
    </row>
    <row r="302" spans="1:11" ht="12.75">
      <c r="A302" s="20">
        <v>293</v>
      </c>
      <c r="B302" s="45" t="s">
        <v>43</v>
      </c>
      <c r="C302" s="45" t="s">
        <v>338</v>
      </c>
      <c r="D302" s="11" t="s">
        <v>302</v>
      </c>
      <c r="E302" s="12">
        <v>1</v>
      </c>
      <c r="F302" s="21"/>
      <c r="G302" s="13">
        <f t="shared" si="12"/>
        <v>0</v>
      </c>
      <c r="H302" s="22"/>
      <c r="I302" s="15">
        <f t="shared" si="13"/>
        <v>0</v>
      </c>
      <c r="J302" s="16">
        <f t="shared" si="14"/>
        <v>0</v>
      </c>
      <c r="K302" s="52"/>
    </row>
    <row r="303" spans="1:11" ht="12.75">
      <c r="A303" s="20">
        <v>294</v>
      </c>
      <c r="B303" s="45"/>
      <c r="C303" s="45"/>
      <c r="D303" s="11" t="s">
        <v>339</v>
      </c>
      <c r="E303" s="12">
        <v>1</v>
      </c>
      <c r="F303" s="21"/>
      <c r="G303" s="13">
        <f t="shared" si="12"/>
        <v>0</v>
      </c>
      <c r="H303" s="22"/>
      <c r="I303" s="15">
        <f t="shared" si="13"/>
        <v>0</v>
      </c>
      <c r="J303" s="16">
        <f t="shared" si="14"/>
        <v>0</v>
      </c>
      <c r="K303" s="52"/>
    </row>
    <row r="304" spans="1:11" ht="12.75">
      <c r="A304" s="20">
        <v>295</v>
      </c>
      <c r="B304" s="45" t="s">
        <v>43</v>
      </c>
      <c r="C304" s="45" t="s">
        <v>340</v>
      </c>
      <c r="D304" s="11" t="s">
        <v>295</v>
      </c>
      <c r="E304" s="12">
        <f>4</f>
        <v>4</v>
      </c>
      <c r="F304" s="21"/>
      <c r="G304" s="13">
        <f t="shared" si="12"/>
        <v>0</v>
      </c>
      <c r="H304" s="22"/>
      <c r="I304" s="15">
        <f t="shared" si="13"/>
        <v>0</v>
      </c>
      <c r="J304" s="16">
        <f t="shared" si="14"/>
        <v>0</v>
      </c>
      <c r="K304" s="52"/>
    </row>
    <row r="305" spans="1:11" ht="12.75">
      <c r="A305" s="20">
        <v>296</v>
      </c>
      <c r="B305" s="45"/>
      <c r="C305" s="45"/>
      <c r="D305" s="11" t="s">
        <v>294</v>
      </c>
      <c r="E305" s="12">
        <f>2</f>
        <v>2</v>
      </c>
      <c r="F305" s="21"/>
      <c r="G305" s="13">
        <f t="shared" si="12"/>
        <v>0</v>
      </c>
      <c r="H305" s="22"/>
      <c r="I305" s="15">
        <f t="shared" si="13"/>
        <v>0</v>
      </c>
      <c r="J305" s="16">
        <f t="shared" si="14"/>
        <v>0</v>
      </c>
      <c r="K305" s="52"/>
    </row>
    <row r="306" spans="1:11" ht="12.75">
      <c r="A306" s="20">
        <v>297</v>
      </c>
      <c r="B306" s="46" t="s">
        <v>43</v>
      </c>
      <c r="C306" s="46" t="s">
        <v>341</v>
      </c>
      <c r="D306" s="17" t="s">
        <v>342</v>
      </c>
      <c r="E306" s="12">
        <f>1</f>
        <v>1</v>
      </c>
      <c r="F306" s="21"/>
      <c r="G306" s="13">
        <f t="shared" si="12"/>
        <v>0</v>
      </c>
      <c r="H306" s="22"/>
      <c r="I306" s="15">
        <f t="shared" si="13"/>
        <v>0</v>
      </c>
      <c r="J306" s="16">
        <f t="shared" si="14"/>
        <v>0</v>
      </c>
      <c r="K306" s="52"/>
    </row>
    <row r="307" spans="1:11" ht="12.75">
      <c r="A307" s="20">
        <v>298</v>
      </c>
      <c r="B307" s="46"/>
      <c r="C307" s="46"/>
      <c r="D307" s="17" t="s">
        <v>343</v>
      </c>
      <c r="E307" s="12">
        <f>2</f>
        <v>2</v>
      </c>
      <c r="F307" s="21"/>
      <c r="G307" s="13">
        <f t="shared" si="12"/>
        <v>0</v>
      </c>
      <c r="H307" s="22"/>
      <c r="I307" s="15">
        <f t="shared" si="13"/>
        <v>0</v>
      </c>
      <c r="J307" s="16">
        <f t="shared" si="14"/>
        <v>0</v>
      </c>
      <c r="K307" s="52"/>
    </row>
    <row r="308" spans="1:11" ht="12.75">
      <c r="A308" s="20">
        <v>299</v>
      </c>
      <c r="B308" s="46"/>
      <c r="C308" s="46"/>
      <c r="D308" s="17" t="s">
        <v>344</v>
      </c>
      <c r="E308" s="12">
        <f>2+3+2</f>
        <v>7</v>
      </c>
      <c r="F308" s="21"/>
      <c r="G308" s="13">
        <f t="shared" si="12"/>
        <v>0</v>
      </c>
      <c r="H308" s="22"/>
      <c r="I308" s="15">
        <f t="shared" si="13"/>
        <v>0</v>
      </c>
      <c r="J308" s="16">
        <f t="shared" si="14"/>
        <v>0</v>
      </c>
      <c r="K308" s="52"/>
    </row>
    <row r="309" spans="1:11" ht="12.75">
      <c r="A309" s="20">
        <v>300</v>
      </c>
      <c r="B309" s="46"/>
      <c r="C309" s="46"/>
      <c r="D309" s="17" t="s">
        <v>345</v>
      </c>
      <c r="E309" s="12">
        <f>2+2</f>
        <v>4</v>
      </c>
      <c r="F309" s="21"/>
      <c r="G309" s="13">
        <f t="shared" si="12"/>
        <v>0</v>
      </c>
      <c r="H309" s="22"/>
      <c r="I309" s="15">
        <f t="shared" si="13"/>
        <v>0</v>
      </c>
      <c r="J309" s="16">
        <f t="shared" si="14"/>
        <v>0</v>
      </c>
      <c r="K309" s="52"/>
    </row>
    <row r="310" spans="1:11" ht="12.75">
      <c r="A310" s="20">
        <v>301</v>
      </c>
      <c r="B310" s="46"/>
      <c r="C310" s="46"/>
      <c r="D310" s="17" t="s">
        <v>346</v>
      </c>
      <c r="E310" s="12">
        <f>2+2+2</f>
        <v>6</v>
      </c>
      <c r="F310" s="21"/>
      <c r="G310" s="13">
        <f t="shared" si="12"/>
        <v>0</v>
      </c>
      <c r="H310" s="22"/>
      <c r="I310" s="15">
        <f t="shared" si="13"/>
        <v>0</v>
      </c>
      <c r="J310" s="16">
        <f t="shared" si="14"/>
        <v>0</v>
      </c>
      <c r="K310" s="52"/>
    </row>
    <row r="311" spans="1:11" ht="12.75">
      <c r="A311" s="20">
        <v>302</v>
      </c>
      <c r="B311" s="46"/>
      <c r="C311" s="46"/>
      <c r="D311" s="17" t="s">
        <v>347</v>
      </c>
      <c r="E311" s="12">
        <f>2+2</f>
        <v>4</v>
      </c>
      <c r="F311" s="21"/>
      <c r="G311" s="13">
        <f t="shared" si="12"/>
        <v>0</v>
      </c>
      <c r="H311" s="22"/>
      <c r="I311" s="15">
        <f t="shared" si="13"/>
        <v>0</v>
      </c>
      <c r="J311" s="16">
        <f t="shared" si="14"/>
        <v>0</v>
      </c>
      <c r="K311" s="52"/>
    </row>
    <row r="312" spans="1:11" ht="12.75">
      <c r="A312" s="20">
        <v>303</v>
      </c>
      <c r="B312" s="46" t="s">
        <v>43</v>
      </c>
      <c r="C312" s="46" t="s">
        <v>348</v>
      </c>
      <c r="D312" s="17" t="s">
        <v>349</v>
      </c>
      <c r="E312" s="12">
        <f>2</f>
        <v>2</v>
      </c>
      <c r="F312" s="21"/>
      <c r="G312" s="13">
        <f t="shared" si="12"/>
        <v>0</v>
      </c>
      <c r="H312" s="22"/>
      <c r="I312" s="15">
        <f t="shared" si="13"/>
        <v>0</v>
      </c>
      <c r="J312" s="16">
        <f t="shared" si="14"/>
        <v>0</v>
      </c>
      <c r="K312" s="52"/>
    </row>
    <row r="313" spans="1:11" ht="12.75">
      <c r="A313" s="20">
        <v>304</v>
      </c>
      <c r="B313" s="46"/>
      <c r="C313" s="46"/>
      <c r="D313" s="17" t="s">
        <v>350</v>
      </c>
      <c r="E313" s="12">
        <v>1</v>
      </c>
      <c r="F313" s="21"/>
      <c r="G313" s="13">
        <f t="shared" si="12"/>
        <v>0</v>
      </c>
      <c r="H313" s="22"/>
      <c r="I313" s="15">
        <f t="shared" si="13"/>
        <v>0</v>
      </c>
      <c r="J313" s="16">
        <f t="shared" si="14"/>
        <v>0</v>
      </c>
      <c r="K313" s="52"/>
    </row>
    <row r="314" spans="1:11" ht="12.75">
      <c r="A314" s="20">
        <v>305</v>
      </c>
      <c r="B314" s="46"/>
      <c r="C314" s="46"/>
      <c r="D314" s="17" t="s">
        <v>351</v>
      </c>
      <c r="E314" s="12">
        <v>1</v>
      </c>
      <c r="F314" s="21"/>
      <c r="G314" s="13">
        <f t="shared" si="12"/>
        <v>0</v>
      </c>
      <c r="H314" s="22"/>
      <c r="I314" s="15">
        <f t="shared" si="13"/>
        <v>0</v>
      </c>
      <c r="J314" s="16">
        <f t="shared" si="14"/>
        <v>0</v>
      </c>
      <c r="K314" s="52"/>
    </row>
    <row r="315" spans="1:11" ht="12.75">
      <c r="A315" s="20">
        <v>306</v>
      </c>
      <c r="B315" s="46"/>
      <c r="C315" s="46"/>
      <c r="D315" s="17" t="s">
        <v>352</v>
      </c>
      <c r="E315" s="12">
        <v>1</v>
      </c>
      <c r="F315" s="21"/>
      <c r="G315" s="13">
        <f t="shared" si="12"/>
        <v>0</v>
      </c>
      <c r="H315" s="22"/>
      <c r="I315" s="15">
        <f t="shared" si="13"/>
        <v>0</v>
      </c>
      <c r="J315" s="16">
        <f t="shared" si="14"/>
        <v>0</v>
      </c>
      <c r="K315" s="52"/>
    </row>
    <row r="316" spans="1:11" ht="12.75">
      <c r="A316" s="20">
        <v>307</v>
      </c>
      <c r="B316" s="46"/>
      <c r="C316" s="46"/>
      <c r="D316" s="17" t="s">
        <v>353</v>
      </c>
      <c r="E316" s="12">
        <v>1</v>
      </c>
      <c r="F316" s="21"/>
      <c r="G316" s="13">
        <f t="shared" si="12"/>
        <v>0</v>
      </c>
      <c r="H316" s="22"/>
      <c r="I316" s="15">
        <f t="shared" si="13"/>
        <v>0</v>
      </c>
      <c r="J316" s="16">
        <f t="shared" si="14"/>
        <v>0</v>
      </c>
      <c r="K316" s="52"/>
    </row>
    <row r="317" spans="1:11" ht="12.75">
      <c r="A317" s="20">
        <v>308</v>
      </c>
      <c r="B317" s="46" t="s">
        <v>43</v>
      </c>
      <c r="C317" s="46" t="s">
        <v>440</v>
      </c>
      <c r="D317" s="17" t="s">
        <v>354</v>
      </c>
      <c r="E317" s="12">
        <v>1</v>
      </c>
      <c r="F317" s="21"/>
      <c r="G317" s="13">
        <f t="shared" si="12"/>
        <v>0</v>
      </c>
      <c r="H317" s="22"/>
      <c r="I317" s="15">
        <f t="shared" si="13"/>
        <v>0</v>
      </c>
      <c r="J317" s="16">
        <f t="shared" si="14"/>
        <v>0</v>
      </c>
      <c r="K317" s="52"/>
    </row>
    <row r="318" spans="1:11" ht="12.75">
      <c r="A318" s="20">
        <v>309</v>
      </c>
      <c r="B318" s="46"/>
      <c r="C318" s="46"/>
      <c r="D318" s="17" t="s">
        <v>355</v>
      </c>
      <c r="E318" s="12">
        <v>1</v>
      </c>
      <c r="F318" s="21"/>
      <c r="G318" s="13">
        <f t="shared" si="12"/>
        <v>0</v>
      </c>
      <c r="H318" s="22"/>
      <c r="I318" s="15">
        <f t="shared" si="13"/>
        <v>0</v>
      </c>
      <c r="J318" s="16">
        <f t="shared" si="14"/>
        <v>0</v>
      </c>
      <c r="K318" s="52"/>
    </row>
    <row r="319" spans="1:11" ht="12.75">
      <c r="A319" s="20">
        <v>310</v>
      </c>
      <c r="B319" s="46"/>
      <c r="C319" s="46"/>
      <c r="D319" s="17" t="s">
        <v>356</v>
      </c>
      <c r="E319" s="12">
        <v>1</v>
      </c>
      <c r="F319" s="21"/>
      <c r="G319" s="13">
        <f t="shared" si="12"/>
        <v>0</v>
      </c>
      <c r="H319" s="22"/>
      <c r="I319" s="15">
        <f t="shared" si="13"/>
        <v>0</v>
      </c>
      <c r="J319" s="16">
        <f t="shared" si="14"/>
        <v>0</v>
      </c>
      <c r="K319" s="52"/>
    </row>
    <row r="320" spans="1:11" ht="12.75">
      <c r="A320" s="20">
        <v>311</v>
      </c>
      <c r="B320" s="46"/>
      <c r="C320" s="46"/>
      <c r="D320" s="17" t="s">
        <v>357</v>
      </c>
      <c r="E320" s="12">
        <v>1</v>
      </c>
      <c r="F320" s="21"/>
      <c r="G320" s="13">
        <f t="shared" si="12"/>
        <v>0</v>
      </c>
      <c r="H320" s="22"/>
      <c r="I320" s="15">
        <f t="shared" si="13"/>
        <v>0</v>
      </c>
      <c r="J320" s="16">
        <f t="shared" si="14"/>
        <v>0</v>
      </c>
      <c r="K320" s="52"/>
    </row>
    <row r="321" spans="1:11" ht="12.75">
      <c r="A321" s="20">
        <v>312</v>
      </c>
      <c r="B321" s="46" t="s">
        <v>43</v>
      </c>
      <c r="C321" s="46" t="s">
        <v>358</v>
      </c>
      <c r="D321" s="17" t="s">
        <v>359</v>
      </c>
      <c r="E321" s="12">
        <f>2+2</f>
        <v>4</v>
      </c>
      <c r="F321" s="21"/>
      <c r="G321" s="13">
        <f t="shared" si="12"/>
        <v>0</v>
      </c>
      <c r="H321" s="22"/>
      <c r="I321" s="15">
        <f t="shared" si="13"/>
        <v>0</v>
      </c>
      <c r="J321" s="16">
        <f t="shared" si="14"/>
        <v>0</v>
      </c>
      <c r="K321" s="52"/>
    </row>
    <row r="322" spans="1:11" ht="12.75">
      <c r="A322" s="20">
        <v>313</v>
      </c>
      <c r="B322" s="46"/>
      <c r="C322" s="46"/>
      <c r="D322" s="17" t="s">
        <v>360</v>
      </c>
      <c r="E322" s="12">
        <f>1</f>
        <v>1</v>
      </c>
      <c r="F322" s="21"/>
      <c r="G322" s="13">
        <f t="shared" si="12"/>
        <v>0</v>
      </c>
      <c r="H322" s="22"/>
      <c r="I322" s="15">
        <f t="shared" si="13"/>
        <v>0</v>
      </c>
      <c r="J322" s="16">
        <f t="shared" si="14"/>
        <v>0</v>
      </c>
      <c r="K322" s="52"/>
    </row>
    <row r="323" spans="1:11" ht="12.75">
      <c r="A323" s="20">
        <v>314</v>
      </c>
      <c r="B323" s="46" t="s">
        <v>43</v>
      </c>
      <c r="C323" s="46" t="s">
        <v>361</v>
      </c>
      <c r="D323" s="17" t="s">
        <v>362</v>
      </c>
      <c r="E323" s="12">
        <f>1</f>
        <v>1</v>
      </c>
      <c r="F323" s="21"/>
      <c r="G323" s="13">
        <f t="shared" si="12"/>
        <v>0</v>
      </c>
      <c r="H323" s="22"/>
      <c r="I323" s="15">
        <f t="shared" si="13"/>
        <v>0</v>
      </c>
      <c r="J323" s="16">
        <f t="shared" si="14"/>
        <v>0</v>
      </c>
      <c r="K323" s="52"/>
    </row>
    <row r="324" spans="1:11" ht="12.75">
      <c r="A324" s="20">
        <v>315</v>
      </c>
      <c r="B324" s="46"/>
      <c r="C324" s="46"/>
      <c r="D324" s="17" t="s">
        <v>363</v>
      </c>
      <c r="E324" s="12">
        <f>1</f>
        <v>1</v>
      </c>
      <c r="F324" s="21"/>
      <c r="G324" s="13">
        <f t="shared" si="12"/>
        <v>0</v>
      </c>
      <c r="H324" s="22"/>
      <c r="I324" s="15">
        <f t="shared" si="13"/>
        <v>0</v>
      </c>
      <c r="J324" s="16">
        <f t="shared" si="14"/>
        <v>0</v>
      </c>
      <c r="K324" s="52"/>
    </row>
    <row r="325" spans="1:11" ht="12.75">
      <c r="A325" s="20">
        <v>316</v>
      </c>
      <c r="B325" s="46"/>
      <c r="C325" s="46"/>
      <c r="D325" s="17" t="s">
        <v>364</v>
      </c>
      <c r="E325" s="12">
        <f>1</f>
        <v>1</v>
      </c>
      <c r="F325" s="21"/>
      <c r="G325" s="13">
        <f t="shared" si="12"/>
        <v>0</v>
      </c>
      <c r="H325" s="22"/>
      <c r="I325" s="15">
        <f t="shared" si="13"/>
        <v>0</v>
      </c>
      <c r="J325" s="16">
        <f t="shared" si="14"/>
        <v>0</v>
      </c>
      <c r="K325" s="52"/>
    </row>
    <row r="326" spans="1:11" ht="12.75">
      <c r="A326" s="20">
        <v>317</v>
      </c>
      <c r="B326" s="46"/>
      <c r="C326" s="46"/>
      <c r="D326" s="17" t="s">
        <v>365</v>
      </c>
      <c r="E326" s="12">
        <f>1</f>
        <v>1</v>
      </c>
      <c r="F326" s="21"/>
      <c r="G326" s="13">
        <f t="shared" si="12"/>
        <v>0</v>
      </c>
      <c r="H326" s="22"/>
      <c r="I326" s="15">
        <f t="shared" si="13"/>
        <v>0</v>
      </c>
      <c r="J326" s="16">
        <f t="shared" si="14"/>
        <v>0</v>
      </c>
      <c r="K326" s="52"/>
    </row>
    <row r="327" spans="1:11" ht="12.75">
      <c r="A327" s="20">
        <v>318</v>
      </c>
      <c r="B327" s="36" t="s">
        <v>43</v>
      </c>
      <c r="C327" s="36" t="s">
        <v>366</v>
      </c>
      <c r="D327" s="17" t="s">
        <v>367</v>
      </c>
      <c r="E327" s="12">
        <v>2</v>
      </c>
      <c r="F327" s="21"/>
      <c r="G327" s="13">
        <f t="shared" si="12"/>
        <v>0</v>
      </c>
      <c r="H327" s="22"/>
      <c r="I327" s="15">
        <f t="shared" si="13"/>
        <v>0</v>
      </c>
      <c r="J327" s="16">
        <f t="shared" si="14"/>
        <v>0</v>
      </c>
      <c r="K327" s="52"/>
    </row>
    <row r="328" spans="1:11" ht="12.75">
      <c r="A328" s="20">
        <v>319</v>
      </c>
      <c r="B328" s="38"/>
      <c r="C328" s="38"/>
      <c r="D328" s="17" t="s">
        <v>368</v>
      </c>
      <c r="E328" s="12">
        <v>3</v>
      </c>
      <c r="F328" s="21"/>
      <c r="G328" s="13">
        <f t="shared" si="12"/>
        <v>0</v>
      </c>
      <c r="H328" s="22"/>
      <c r="I328" s="15">
        <f t="shared" si="13"/>
        <v>0</v>
      </c>
      <c r="J328" s="16">
        <f t="shared" si="14"/>
        <v>0</v>
      </c>
      <c r="K328" s="52"/>
    </row>
    <row r="329" spans="1:11" ht="12.75">
      <c r="A329" s="20">
        <v>320</v>
      </c>
      <c r="B329" s="46" t="s">
        <v>435</v>
      </c>
      <c r="C329" s="46" t="s">
        <v>434</v>
      </c>
      <c r="D329" s="17" t="s">
        <v>436</v>
      </c>
      <c r="E329" s="12">
        <v>1</v>
      </c>
      <c r="F329" s="21"/>
      <c r="G329" s="13">
        <f t="shared" si="12"/>
        <v>0</v>
      </c>
      <c r="H329" s="22"/>
      <c r="I329" s="15">
        <f t="shared" si="13"/>
        <v>0</v>
      </c>
      <c r="J329" s="16">
        <f t="shared" si="14"/>
        <v>0</v>
      </c>
      <c r="K329" s="52"/>
    </row>
    <row r="330" spans="1:11" ht="12.75">
      <c r="A330" s="20">
        <v>321</v>
      </c>
      <c r="B330" s="46"/>
      <c r="C330" s="46"/>
      <c r="D330" s="17" t="s">
        <v>437</v>
      </c>
      <c r="E330" s="12">
        <v>1</v>
      </c>
      <c r="F330" s="21"/>
      <c r="G330" s="13">
        <f t="shared" si="12"/>
        <v>0</v>
      </c>
      <c r="H330" s="22"/>
      <c r="I330" s="15">
        <f t="shared" si="13"/>
        <v>0</v>
      </c>
      <c r="J330" s="16">
        <f t="shared" si="14"/>
        <v>0</v>
      </c>
      <c r="K330" s="52"/>
    </row>
    <row r="331" spans="1:11" ht="12.75">
      <c r="A331" s="20">
        <v>322</v>
      </c>
      <c r="B331" s="17" t="s">
        <v>18</v>
      </c>
      <c r="C331" s="17" t="s">
        <v>439</v>
      </c>
      <c r="D331" s="17" t="s">
        <v>438</v>
      </c>
      <c r="E331" s="12">
        <v>1</v>
      </c>
      <c r="F331" s="21"/>
      <c r="G331" s="13">
        <f t="shared" ref="G331:G344" si="15">E331*F331</f>
        <v>0</v>
      </c>
      <c r="H331" s="22"/>
      <c r="I331" s="15">
        <f t="shared" ref="I331:I344" si="16">G331*H331</f>
        <v>0</v>
      </c>
      <c r="J331" s="16">
        <f>G331*H331+G331</f>
        <v>0</v>
      </c>
      <c r="K331" s="52"/>
    </row>
    <row r="332" spans="1:11" ht="12.75">
      <c r="A332" s="20">
        <v>323</v>
      </c>
      <c r="B332" s="11" t="s">
        <v>369</v>
      </c>
      <c r="C332" s="17" t="s">
        <v>370</v>
      </c>
      <c r="D332" s="11" t="s">
        <v>371</v>
      </c>
      <c r="E332" s="12">
        <v>1</v>
      </c>
      <c r="F332" s="21"/>
      <c r="G332" s="13">
        <f t="shared" si="15"/>
        <v>0</v>
      </c>
      <c r="H332" s="22"/>
      <c r="I332" s="15">
        <f t="shared" si="16"/>
        <v>0</v>
      </c>
      <c r="J332" s="16">
        <f>G332*H332+G332</f>
        <v>0</v>
      </c>
      <c r="K332" s="52"/>
    </row>
    <row r="333" spans="1:11" ht="12.75">
      <c r="A333" s="20">
        <v>324</v>
      </c>
      <c r="B333" s="11" t="s">
        <v>369</v>
      </c>
      <c r="C333" s="17" t="s">
        <v>374</v>
      </c>
      <c r="D333" s="11" t="s">
        <v>375</v>
      </c>
      <c r="E333" s="12">
        <v>1</v>
      </c>
      <c r="F333" s="21"/>
      <c r="G333" s="13">
        <f t="shared" si="15"/>
        <v>0</v>
      </c>
      <c r="H333" s="22"/>
      <c r="I333" s="15">
        <f t="shared" si="16"/>
        <v>0</v>
      </c>
      <c r="J333" s="16">
        <f>G333*H333+G333</f>
        <v>0</v>
      </c>
      <c r="K333" s="52"/>
    </row>
    <row r="334" spans="1:11" ht="12.75">
      <c r="A334" s="20">
        <v>325</v>
      </c>
      <c r="B334" s="11" t="s">
        <v>376</v>
      </c>
      <c r="C334" s="17" t="s">
        <v>377</v>
      </c>
      <c r="D334" s="11" t="s">
        <v>378</v>
      </c>
      <c r="E334" s="12">
        <v>1</v>
      </c>
      <c r="F334" s="21"/>
      <c r="G334" s="13">
        <f t="shared" si="15"/>
        <v>0</v>
      </c>
      <c r="H334" s="22"/>
      <c r="I334" s="15">
        <f t="shared" si="16"/>
        <v>0</v>
      </c>
      <c r="J334" s="16">
        <f>G334*H334+G334</f>
        <v>0</v>
      </c>
      <c r="K334" s="52"/>
    </row>
    <row r="335" spans="1:11" ht="12.75">
      <c r="A335" s="26">
        <v>326</v>
      </c>
      <c r="B335" s="27" t="s">
        <v>0</v>
      </c>
      <c r="C335" s="28" t="s">
        <v>379</v>
      </c>
      <c r="D335" s="29" t="s">
        <v>380</v>
      </c>
      <c r="E335" s="30">
        <f>1+3</f>
        <v>4</v>
      </c>
      <c r="F335" s="31"/>
      <c r="G335" s="32">
        <f t="shared" si="15"/>
        <v>0</v>
      </c>
      <c r="H335" s="33"/>
      <c r="I335" s="34">
        <f t="shared" si="16"/>
        <v>0</v>
      </c>
      <c r="J335" s="35">
        <f>G335*H335+G335</f>
        <v>0</v>
      </c>
      <c r="K335" s="53"/>
    </row>
    <row r="336" spans="1:11" ht="12.75">
      <c r="A336" s="66" t="s">
        <v>466</v>
      </c>
      <c r="B336" s="66"/>
      <c r="C336" s="66"/>
      <c r="D336" s="66"/>
      <c r="E336" s="66"/>
      <c r="F336" s="66"/>
      <c r="G336" s="66"/>
      <c r="H336" s="66"/>
      <c r="I336" s="66"/>
      <c r="J336" s="66"/>
      <c r="K336" s="66"/>
    </row>
    <row r="337" spans="1:12" ht="12.75">
      <c r="A337" s="10">
        <v>327</v>
      </c>
      <c r="B337" s="45" t="s">
        <v>224</v>
      </c>
      <c r="C337" s="45" t="s">
        <v>227</v>
      </c>
      <c r="D337" s="11" t="s">
        <v>228</v>
      </c>
      <c r="E337" s="12">
        <f>3</f>
        <v>3</v>
      </c>
      <c r="F337" s="13"/>
      <c r="G337" s="13">
        <f t="shared" si="15"/>
        <v>0</v>
      </c>
      <c r="H337" s="14"/>
      <c r="I337" s="15">
        <f t="shared" si="16"/>
        <v>0</v>
      </c>
      <c r="J337" s="16">
        <f t="shared" ref="J337:J344" si="17">G337*H337+G337</f>
        <v>0</v>
      </c>
      <c r="K337" s="6"/>
      <c r="L337" s="5"/>
    </row>
    <row r="338" spans="1:12" ht="12.75">
      <c r="A338" s="10">
        <v>328</v>
      </c>
      <c r="B338" s="45"/>
      <c r="C338" s="45"/>
      <c r="D338" s="17" t="s">
        <v>229</v>
      </c>
      <c r="E338" s="12">
        <f>2</f>
        <v>2</v>
      </c>
      <c r="F338" s="13"/>
      <c r="G338" s="13">
        <f t="shared" si="15"/>
        <v>0</v>
      </c>
      <c r="H338" s="14"/>
      <c r="I338" s="15">
        <f t="shared" si="16"/>
        <v>0</v>
      </c>
      <c r="J338" s="16">
        <f t="shared" si="17"/>
        <v>0</v>
      </c>
      <c r="K338" s="6"/>
      <c r="L338" s="5"/>
    </row>
    <row r="339" spans="1:12" ht="12.75">
      <c r="A339" s="10">
        <v>329</v>
      </c>
      <c r="B339" s="45"/>
      <c r="C339" s="45"/>
      <c r="D339" s="17" t="s">
        <v>230</v>
      </c>
      <c r="E339" s="12">
        <f>2</f>
        <v>2</v>
      </c>
      <c r="F339" s="13"/>
      <c r="G339" s="13">
        <f t="shared" si="15"/>
        <v>0</v>
      </c>
      <c r="H339" s="14"/>
      <c r="I339" s="15">
        <f t="shared" si="16"/>
        <v>0</v>
      </c>
      <c r="J339" s="16">
        <f t="shared" si="17"/>
        <v>0</v>
      </c>
      <c r="K339" s="6"/>
      <c r="L339" s="5"/>
    </row>
    <row r="340" spans="1:12" ht="12.75">
      <c r="A340" s="10">
        <v>330</v>
      </c>
      <c r="B340" s="45"/>
      <c r="C340" s="45"/>
      <c r="D340" s="17" t="s">
        <v>231</v>
      </c>
      <c r="E340" s="12">
        <f>1</f>
        <v>1</v>
      </c>
      <c r="F340" s="13"/>
      <c r="G340" s="13">
        <f t="shared" si="15"/>
        <v>0</v>
      </c>
      <c r="H340" s="14"/>
      <c r="I340" s="15">
        <f t="shared" si="16"/>
        <v>0</v>
      </c>
      <c r="J340" s="16">
        <f t="shared" si="17"/>
        <v>0</v>
      </c>
      <c r="K340" s="6"/>
      <c r="L340" s="5"/>
    </row>
    <row r="341" spans="1:12" ht="12.75">
      <c r="A341" s="10">
        <v>331</v>
      </c>
      <c r="B341" s="11" t="s">
        <v>43</v>
      </c>
      <c r="C341" s="11" t="s">
        <v>311</v>
      </c>
      <c r="D341" s="11" t="s">
        <v>312</v>
      </c>
      <c r="E341" s="12">
        <f>1</f>
        <v>1</v>
      </c>
      <c r="F341" s="13"/>
      <c r="G341" s="13">
        <f t="shared" si="15"/>
        <v>0</v>
      </c>
      <c r="H341" s="14"/>
      <c r="I341" s="15">
        <f t="shared" si="16"/>
        <v>0</v>
      </c>
      <c r="J341" s="16">
        <f t="shared" si="17"/>
        <v>0</v>
      </c>
      <c r="K341" s="18"/>
      <c r="L341" s="5"/>
    </row>
    <row r="342" spans="1:12" ht="12.75">
      <c r="A342" s="10">
        <v>332</v>
      </c>
      <c r="B342" s="11" t="s">
        <v>43</v>
      </c>
      <c r="C342" s="11" t="s">
        <v>313</v>
      </c>
      <c r="D342" s="11" t="s">
        <v>310</v>
      </c>
      <c r="E342" s="12">
        <f>2</f>
        <v>2</v>
      </c>
      <c r="F342" s="13"/>
      <c r="G342" s="13">
        <f t="shared" si="15"/>
        <v>0</v>
      </c>
      <c r="H342" s="14"/>
      <c r="I342" s="15">
        <f t="shared" si="16"/>
        <v>0</v>
      </c>
      <c r="J342" s="16">
        <f t="shared" si="17"/>
        <v>0</v>
      </c>
      <c r="K342" s="18"/>
      <c r="L342" s="5"/>
    </row>
    <row r="343" spans="1:12" ht="12.75">
      <c r="A343" s="10">
        <v>333</v>
      </c>
      <c r="B343" s="11" t="s">
        <v>43</v>
      </c>
      <c r="C343" s="11" t="s">
        <v>314</v>
      </c>
      <c r="D343" s="11" t="s">
        <v>315</v>
      </c>
      <c r="E343" s="12">
        <f>2</f>
        <v>2</v>
      </c>
      <c r="F343" s="13"/>
      <c r="G343" s="13">
        <f t="shared" si="15"/>
        <v>0</v>
      </c>
      <c r="H343" s="14"/>
      <c r="I343" s="15">
        <f t="shared" si="16"/>
        <v>0</v>
      </c>
      <c r="J343" s="16">
        <f t="shared" si="17"/>
        <v>0</v>
      </c>
      <c r="K343" s="18"/>
      <c r="L343" s="5"/>
    </row>
    <row r="344" spans="1:12" ht="12.75">
      <c r="A344" s="10">
        <v>334</v>
      </c>
      <c r="B344" s="11" t="s">
        <v>210</v>
      </c>
      <c r="C344" s="17" t="s">
        <v>372</v>
      </c>
      <c r="D344" s="11" t="s">
        <v>373</v>
      </c>
      <c r="E344" s="12">
        <f>1</f>
        <v>1</v>
      </c>
      <c r="F344" s="13"/>
      <c r="G344" s="13">
        <f t="shared" si="15"/>
        <v>0</v>
      </c>
      <c r="H344" s="14"/>
      <c r="I344" s="15">
        <f t="shared" si="16"/>
        <v>0</v>
      </c>
      <c r="J344" s="16">
        <f t="shared" si="17"/>
        <v>0</v>
      </c>
      <c r="K344" s="19"/>
      <c r="L344" s="5"/>
    </row>
    <row r="345" spans="1:12" ht="12.75">
      <c r="A345" s="67" t="s">
        <v>454</v>
      </c>
      <c r="B345" s="68"/>
      <c r="C345" s="68"/>
      <c r="D345" s="68"/>
      <c r="E345" s="68"/>
      <c r="F345" s="69"/>
      <c r="G345" s="70">
        <f>SUM(G10:G335)+SUM(G337:G344)</f>
        <v>0</v>
      </c>
      <c r="H345" s="71" t="s">
        <v>455</v>
      </c>
      <c r="I345" s="70">
        <f t="shared" ref="I345" si="18">SUM(I10:I335)+SUM(I337:I344)</f>
        <v>0</v>
      </c>
      <c r="J345" s="70">
        <f t="shared" ref="J345" si="19">SUM(J10:J335)+SUM(J337:J344)</f>
        <v>0</v>
      </c>
    </row>
    <row r="348" spans="1:12" ht="12.75">
      <c r="A348" s="43" t="s">
        <v>464</v>
      </c>
      <c r="B348" s="43"/>
    </row>
    <row r="349" spans="1:12" ht="12" customHeight="1">
      <c r="A349" s="42" t="s">
        <v>476</v>
      </c>
      <c r="B349" s="42"/>
      <c r="C349" s="42"/>
      <c r="D349" s="42"/>
      <c r="E349" s="42"/>
      <c r="F349" s="42"/>
      <c r="G349" s="42"/>
      <c r="H349" s="1"/>
      <c r="I349" s="1"/>
      <c r="J349" s="1"/>
      <c r="K349" s="1"/>
    </row>
    <row r="350" spans="1:12" ht="24.75" customHeight="1">
      <c r="A350" s="44" t="s">
        <v>477</v>
      </c>
      <c r="B350" s="44"/>
      <c r="C350" s="44"/>
      <c r="D350" s="44"/>
      <c r="E350" s="44"/>
      <c r="F350" s="44"/>
      <c r="G350" s="44"/>
      <c r="H350" s="44"/>
      <c r="I350" s="44"/>
      <c r="J350" s="44"/>
      <c r="K350" s="44"/>
    </row>
    <row r="352" spans="1:12">
      <c r="A352" s="2"/>
    </row>
  </sheetData>
  <mergeCells count="168">
    <mergeCell ref="A345:F345"/>
    <mergeCell ref="A4:K4"/>
    <mergeCell ref="A9:K9"/>
    <mergeCell ref="A336:K336"/>
    <mergeCell ref="K10:K335"/>
    <mergeCell ref="H5:H7"/>
    <mergeCell ref="J5:J7"/>
    <mergeCell ref="I5:I7"/>
    <mergeCell ref="A5:A7"/>
    <mergeCell ref="B5:C6"/>
    <mergeCell ref="D5:D7"/>
    <mergeCell ref="E5:E7"/>
    <mergeCell ref="F5:F7"/>
    <mergeCell ref="G5:G7"/>
    <mergeCell ref="B44:B47"/>
    <mergeCell ref="B50:B53"/>
    <mergeCell ref="C50:C53"/>
    <mergeCell ref="C306:C311"/>
    <mergeCell ref="B306:B311"/>
    <mergeCell ref="B312:B316"/>
    <mergeCell ref="C312:C316"/>
    <mergeCell ref="B321:B322"/>
    <mergeCell ref="C321:C322"/>
    <mergeCell ref="B317:B320"/>
    <mergeCell ref="B128:B134"/>
    <mergeCell ref="C128:C134"/>
    <mergeCell ref="B110:B113"/>
    <mergeCell ref="C110:C113"/>
    <mergeCell ref="B114:B117"/>
    <mergeCell ref="C114:C117"/>
    <mergeCell ref="B119:B122"/>
    <mergeCell ref="C119:C122"/>
    <mergeCell ref="B148:B151"/>
    <mergeCell ref="C148:C151"/>
    <mergeCell ref="B62:B65"/>
    <mergeCell ref="C62:C65"/>
    <mergeCell ref="B66:B69"/>
    <mergeCell ref="C66:C69"/>
    <mergeCell ref="B70:B73"/>
    <mergeCell ref="C70:C73"/>
    <mergeCell ref="B58:B61"/>
    <mergeCell ref="C58:C61"/>
    <mergeCell ref="B123:B127"/>
    <mergeCell ref="C123:C127"/>
    <mergeCell ref="B11:B16"/>
    <mergeCell ref="C11:C16"/>
    <mergeCell ref="B17:B18"/>
    <mergeCell ref="C17:C18"/>
    <mergeCell ref="B19:B23"/>
    <mergeCell ref="B26:B29"/>
    <mergeCell ref="C100:C103"/>
    <mergeCell ref="B106:B109"/>
    <mergeCell ref="C106:C109"/>
    <mergeCell ref="B86:B89"/>
    <mergeCell ref="C86:C89"/>
    <mergeCell ref="B90:B93"/>
    <mergeCell ref="C90:C93"/>
    <mergeCell ref="B54:B57"/>
    <mergeCell ref="C54:C57"/>
    <mergeCell ref="B94:B97"/>
    <mergeCell ref="C94:C97"/>
    <mergeCell ref="B100:B103"/>
    <mergeCell ref="B30:B33"/>
    <mergeCell ref="C30:C33"/>
    <mergeCell ref="B35:B38"/>
    <mergeCell ref="C35:C38"/>
    <mergeCell ref="B40:B43"/>
    <mergeCell ref="C40:C43"/>
    <mergeCell ref="C157:C160"/>
    <mergeCell ref="B135:B138"/>
    <mergeCell ref="C135:C138"/>
    <mergeCell ref="B139:B142"/>
    <mergeCell ref="C139:C142"/>
    <mergeCell ref="B143:B146"/>
    <mergeCell ref="C143:C146"/>
    <mergeCell ref="B174:B175"/>
    <mergeCell ref="C174:C175"/>
    <mergeCell ref="B152:B155"/>
    <mergeCell ref="C152:C155"/>
    <mergeCell ref="B157:B160"/>
    <mergeCell ref="B176:B179"/>
    <mergeCell ref="C176:C179"/>
    <mergeCell ref="B181:B189"/>
    <mergeCell ref="C181:C189"/>
    <mergeCell ref="B161:B162"/>
    <mergeCell ref="C161:C162"/>
    <mergeCell ref="B163:B169"/>
    <mergeCell ref="C163:C169"/>
    <mergeCell ref="B170:B173"/>
    <mergeCell ref="C170:C173"/>
    <mergeCell ref="B205:B208"/>
    <mergeCell ref="C205:C208"/>
    <mergeCell ref="B209:B212"/>
    <mergeCell ref="C209:C212"/>
    <mergeCell ref="B190:B191"/>
    <mergeCell ref="C190:C191"/>
    <mergeCell ref="B193:B196"/>
    <mergeCell ref="C193:C196"/>
    <mergeCell ref="B198:B204"/>
    <mergeCell ref="C198:C204"/>
    <mergeCell ref="B215:B218"/>
    <mergeCell ref="C215:C218"/>
    <mergeCell ref="B337:B340"/>
    <mergeCell ref="C337:C340"/>
    <mergeCell ref="B252:B255"/>
    <mergeCell ref="C252:C255"/>
    <mergeCell ref="B256:B262"/>
    <mergeCell ref="C256:C262"/>
    <mergeCell ref="B263:B266"/>
    <mergeCell ref="C263:C266"/>
    <mergeCell ref="B240:B241"/>
    <mergeCell ref="C240:C241"/>
    <mergeCell ref="B242:B246"/>
    <mergeCell ref="C242:C246"/>
    <mergeCell ref="B247:B251"/>
    <mergeCell ref="C247:C251"/>
    <mergeCell ref="B277:B278"/>
    <mergeCell ref="C277:C278"/>
    <mergeCell ref="B220:B223"/>
    <mergeCell ref="C220:C223"/>
    <mergeCell ref="C317:C320"/>
    <mergeCell ref="B267:B270"/>
    <mergeCell ref="C267:C270"/>
    <mergeCell ref="B271:B274"/>
    <mergeCell ref="C271:C274"/>
    <mergeCell ref="B275:B276"/>
    <mergeCell ref="C275:C276"/>
    <mergeCell ref="B226:B229"/>
    <mergeCell ref="C226:C229"/>
    <mergeCell ref="B230:B233"/>
    <mergeCell ref="C230:C233"/>
    <mergeCell ref="B234:B239"/>
    <mergeCell ref="C234:C239"/>
    <mergeCell ref="C329:C330"/>
    <mergeCell ref="B304:B305"/>
    <mergeCell ref="C304:C305"/>
    <mergeCell ref="B300:B301"/>
    <mergeCell ref="C300:C301"/>
    <mergeCell ref="B302:B303"/>
    <mergeCell ref="C302:C303"/>
    <mergeCell ref="B279:B280"/>
    <mergeCell ref="C279:C280"/>
    <mergeCell ref="B281:B282"/>
    <mergeCell ref="C281:C282"/>
    <mergeCell ref="C19:C23"/>
    <mergeCell ref="C26:C29"/>
    <mergeCell ref="C44:C47"/>
    <mergeCell ref="B327:B328"/>
    <mergeCell ref="C327:C328"/>
    <mergeCell ref="A349:G349"/>
    <mergeCell ref="K5:K7"/>
    <mergeCell ref="A348:B348"/>
    <mergeCell ref="A350:K350"/>
    <mergeCell ref="B290:B291"/>
    <mergeCell ref="C290:C291"/>
    <mergeCell ref="B292:B295"/>
    <mergeCell ref="C292:C295"/>
    <mergeCell ref="B296:B299"/>
    <mergeCell ref="C296:C299"/>
    <mergeCell ref="B284:B285"/>
    <mergeCell ref="C284:C285"/>
    <mergeCell ref="B286:B287"/>
    <mergeCell ref="C286:C287"/>
    <mergeCell ref="B288:B289"/>
    <mergeCell ref="C288:C289"/>
    <mergeCell ref="B323:B326"/>
    <mergeCell ref="C323:C326"/>
    <mergeCell ref="B329:B330"/>
  </mergeCells>
  <pageMargins left="0.23622047244094491" right="0.23622047244094491" top="0.19685039370078741" bottom="0.19685039370078741" header="0.31496062992125984" footer="0.31496062992125984"/>
  <pageSetup paperSize="9" scale="88" fitToHeight="0" orientation="landscape" r:id="rId1"/>
  <ignoredErrors>
    <ignoredError sqref="E220 E306 E310 E30 E66 E88 E157:E158" formula="1"/>
    <ignoredError sqref="D334 D180 D193:D197 D202:D20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8fed527-af9a-4328-964f-7b16a2c866c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658D65B7FC042A82811351F282945" ma:contentTypeVersion="17" ma:contentTypeDescription="Utwórz nowy dokument." ma:contentTypeScope="" ma:versionID="3caf884d42fa43375902f526eb0fc676">
  <xsd:schema xmlns:xsd="http://www.w3.org/2001/XMLSchema" xmlns:xs="http://www.w3.org/2001/XMLSchema" xmlns:p="http://schemas.microsoft.com/office/2006/metadata/properties" xmlns:ns3="58fed527-af9a-4328-964f-7b16a2c866c2" xmlns:ns4="1ee6b3cc-f9fa-4554-83d2-b46d427fda78" targetNamespace="http://schemas.microsoft.com/office/2006/metadata/properties" ma:root="true" ma:fieldsID="18bd455fa3ba8f92f53b7eda1547e496" ns3:_="" ns4:_="">
    <xsd:import namespace="58fed527-af9a-4328-964f-7b16a2c866c2"/>
    <xsd:import namespace="1ee6b3cc-f9fa-4554-83d2-b46d427fda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ed527-af9a-4328-964f-7b16a2c866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6b3cc-f9fa-4554-83d2-b46d427fda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FF1D39-9E7D-4A02-BB0D-D2E20AEE4C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BB33C9-1933-4297-8BBC-1C29FFEFDA19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ee6b3cc-f9fa-4554-83d2-b46d427fda78"/>
    <ds:schemaRef ds:uri="http://www.w3.org/XML/1998/namespace"/>
    <ds:schemaRef ds:uri="http://purl.org/dc/terms/"/>
    <ds:schemaRef ds:uri="http://schemas.microsoft.com/office/infopath/2007/PartnerControls"/>
    <ds:schemaRef ds:uri="58fed527-af9a-4328-964f-7b16a2c866c2"/>
  </ds:schemaRefs>
</ds:datastoreItem>
</file>

<file path=customXml/itemProps3.xml><?xml version="1.0" encoding="utf-8"?>
<ds:datastoreItem xmlns:ds="http://schemas.openxmlformats.org/officeDocument/2006/customXml" ds:itemID="{DEC843BE-7B9E-4EE0-9AAF-20BF83AA98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fed527-af9a-4328-964f-7b16a2c866c2"/>
    <ds:schemaRef ds:uri="1ee6b3cc-f9fa-4554-83d2-b46d427fda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Marta Urbanek-Krawczyk</cp:lastModifiedBy>
  <cp:lastPrinted>2024-03-20T12:59:38Z</cp:lastPrinted>
  <dcterms:created xsi:type="dcterms:W3CDTF">2022-08-29T11:02:35Z</dcterms:created>
  <dcterms:modified xsi:type="dcterms:W3CDTF">2024-03-20T13:27:37Z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0x010100133658D65B7FC042A82811351F282945</vt:lpwstr>
  </property>
</Properties>
</file>