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5240"/>
  <workbookPr defaultThemeVersion="124226"/>
  <sheets>
    <sheet name="KARTA TYTUŁOWA" sheetId="1" r:id="rId2"/>
    <sheet name="ZBIORCZE ZESTAWIENIE KOSZTÓW" sheetId="2" r:id="rId3"/>
    <sheet name="1 TERMOMODERNIZACJA CZĘŚCI WYSO" sheetId="3" r:id="rId4"/>
    <sheet name="2 TERMOMODERNIZACJA CZĘŚCI NISK" sheetId="4" r:id="rId5"/>
    <sheet name="3 ROBOTY INSTALACYJNE" sheetId="5" r:id="rId6"/>
  </sheets>
  <calcPr calcId="125725" iterateDelta="0.001"/>
  <oleSize ref="A1"/>
</workbook>
</file>

<file path=xl/sharedStrings.xml><?xml version="1.0" encoding="utf-8"?>
<sst xmlns="http://schemas.openxmlformats.org/spreadsheetml/2006/main" count="392">
  <si>
    <t>FORMULARZ OFERTOWY</t>
  </si>
  <si>
    <t/>
  </si>
  <si>
    <t>TERMOMODERNIZACJA BUDYNKU COLLEGIUM "ALTUM" Uniwersytetu Ekonomicznego. Modernizacja i przebudowa niektórych elementów budynku Collegium Altum Uniwersytetu Ekonomicznego w Poznaniu</t>
  </si>
  <si>
    <t>Budowa:</t>
  </si>
  <si>
    <t xml:space="preserve">Poznań, ul. Powstańców Wielkopolskich 16_x000D__x000A__x000D__x000A_</t>
  </si>
  <si>
    <t>Inwestor:</t>
  </si>
  <si>
    <t xml:space="preserve">UNIWERSYTET EKONOMICZNY W POZNANIU_x000D__x000A_61-857 Poznań, Al. Niepodległości 10_x000D__x000A__x000D__x000A_</t>
  </si>
  <si>
    <t>Jednostka opracowująca:</t>
  </si>
  <si>
    <t xml:space="preserve">J.P.PROJEKT_x000D__x000A_Jacek Podyma_x000D__x000A_60-401 Poznań, ul. Polska 74_x000D__x000A_tel.kom.: 606 241-623_x000D__x000A_e-mail: biuro@jpp.com.pl_x000D__x000A_</t>
  </si>
  <si>
    <t>Data opracowania:</t>
  </si>
  <si>
    <t>2018-10-12</t>
  </si>
  <si>
    <t>Autor opracowania:</t>
  </si>
  <si>
    <t xml:space="preserve">mgr inż. arch. Mariusz Sobczak 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</si>
  <si>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</si>
  <si>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</si>
  <si>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</si>
  <si>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</si>
  <si>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</si>
  <si>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</si>
  <si>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</si>
  <si>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</si>
  <si>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</si>
  <si>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</si>
  <si>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</si>
  <si>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</si>
  <si>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</si>
  <si>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</si>
  <si>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</si>
  <si>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</si>
  <si>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</si>
  <si>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</si>
  <si>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</si>
  <si>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</si>
  <si>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</si>
  <si>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</si>
  <si>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</si>
  <si>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</si>
  <si>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</si>
  <si>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</si>
  <si>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</si>
  <si>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Rozdział 1</t>
  </si>
  <si>
    <t>TERMOMODERNIZACJA CZĘŚCI WYSOKIEJ</t>
  </si>
  <si>
    <t>ELEMENT 1.1</t>
  </si>
  <si>
    <t xml:space="preserve">  Balustrady galerii i klatki schodowej, attyki (S5)</t>
  </si>
  <si>
    <t>ELEMENT 1.2</t>
  </si>
  <si>
    <t xml:space="preserve">  Zadaszenie wyjścia na dach</t>
  </si>
  <si>
    <t>ELEMENT 1.3</t>
  </si>
  <si>
    <t xml:space="preserve">  Wymiana ślusarki okiennej i parapetów</t>
  </si>
  <si>
    <t>ELEMENT 1.4</t>
  </si>
  <si>
    <t xml:space="preserve">  Rusztowania części wysokiej B</t>
  </si>
  <si>
    <t>Rozdział 2</t>
  </si>
  <si>
    <t>TERMOMODERNIZACJA CZĘŚCI NISKIEJ</t>
  </si>
  <si>
    <t>ELEMENT 2.1</t>
  </si>
  <si>
    <t xml:space="preserve">  Nieocieplone słupy i podciągi (S3)</t>
  </si>
  <si>
    <t>ELEMENT 2.2</t>
  </si>
  <si>
    <t xml:space="preserve">  Ściany zewnętrzne wykończone narzutą (S2)</t>
  </si>
  <si>
    <t>ELEMENT 2.3</t>
  </si>
  <si>
    <t xml:space="preserve">  Pas nadwieszenia 4 piętra + attyka (S5)</t>
  </si>
  <si>
    <t>ELEMENT 2.4</t>
  </si>
  <si>
    <t xml:space="preserve">  Balustrady klatki schodowej,  obudowy urządzeń na dachu (S5)</t>
  </si>
  <si>
    <t>ELEMENT 2.5</t>
  </si>
  <si>
    <t xml:space="preserve">  Nadwieszenie stropodachu - cz. niska (P7)</t>
  </si>
  <si>
    <t>13</t>
  </si>
  <si>
    <t>ELEMENT 2.6</t>
  </si>
  <si>
    <t xml:space="preserve">  Stropodach - cz. niska (P3)</t>
  </si>
  <si>
    <t>14</t>
  </si>
  <si>
    <t>ELEMENT 2.7</t>
  </si>
  <si>
    <t xml:space="preserve">  Ściany okrągłej klatki schodowej (S10)</t>
  </si>
  <si>
    <t>15</t>
  </si>
  <si>
    <t>ELEMENT 2.8</t>
  </si>
  <si>
    <t xml:space="preserve">  Ściana komory czerpnej (S11)</t>
  </si>
  <si>
    <t>16</t>
  </si>
  <si>
    <t>ELEMENT 2.9</t>
  </si>
  <si>
    <t xml:space="preserve">  Ściana klatki przy czerpni (S12)</t>
  </si>
  <si>
    <t>17</t>
  </si>
  <si>
    <t>ELEMENT 2.10</t>
  </si>
  <si>
    <t xml:space="preserve">  Ściany zewnętrzne nieocieplone (S14)</t>
  </si>
  <si>
    <t>18</t>
  </si>
  <si>
    <t>ELEMENT 2.11</t>
  </si>
  <si>
    <t xml:space="preserve">  Ściany zewnętrzne części niskiej przy balustradzie (S16)</t>
  </si>
  <si>
    <t>19</t>
  </si>
  <si>
    <t>ELEMENT 2.12</t>
  </si>
  <si>
    <t xml:space="preserve">  Rusztowania części niskiej B</t>
  </si>
  <si>
    <t>20</t>
  </si>
  <si>
    <t>Rozdział 3</t>
  </si>
  <si>
    <t>ROBOTY INSTALACYJNE</t>
  </si>
  <si>
    <t>21</t>
  </si>
  <si>
    <t>ELEMENT 3.1</t>
  </si>
  <si>
    <t xml:space="preserve">  Modernizacja instalacji klimatyzacji, c.o. oraz odprowadzenia spalin</t>
  </si>
  <si>
    <t>22</t>
  </si>
  <si>
    <t>ELEMENT 3.2</t>
  </si>
  <si>
    <t xml:space="preserve">  Oświetlenie zewnętrzne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</si>
  <si>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</si>
  <si>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</si>
  <si>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</si>
  <si>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</si>
  <si>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</si>
  <si>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</si>
  <si>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</si>
  <si>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</si>
  <si>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</si>
  <si>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</si>
  <si>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</si>
  <si>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</si>
  <si>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Rozdział</t>
  </si>
  <si>
    <t>1.1</t>
  </si>
  <si>
    <t>Element</t>
  </si>
  <si>
    <t>Demontaż obudowy ścian z blach stalowych fałdowych bez ocieplenia montowaną metodą tradycyjną</t>
  </si>
  <si>
    <t>1.1.1</t>
  </si>
  <si>
    <t>KNRW 205/1007/1</t>
  </si>
  <si>
    <t>m2</t>
  </si>
  <si>
    <t>Norma: KNR-W 2-05 1007-01, WACETOB wyd.I 1992_x000D__x000A_BIMES: Konstrukcje metalowe (wersja Wacetob 1992r)</t>
  </si>
  <si>
    <t>Czyszczenie przez szczotkowanie mechaniczne do drugiego stopnia czystości konstrukcji szkieletowych (stan wyjściowy powierzchni B) - w budowlach o wys. 35-50 m - robota z drabin lub rusztowań przestawnych</t>
  </si>
  <si>
    <t>1.1.2</t>
  </si>
  <si>
    <t>KNRW 712/103/3</t>
  </si>
  <si>
    <t>Norma: KNR-W 7-12 0103-03, WACETOB wyd.II 2001_x000D__x000A_BIMES: Roboty malarskie antykorozyjne i chemoodporne (wersja Wacetob 1992r)</t>
  </si>
  <si>
    <t>Malowanie pędzlem farbami do gruntowania i podkładowymi ftalowymi konstrukcji szkieletowych - w budowlach o wys. 35-50 m - robota z drabin lub rusztowań przestawnych</t>
  </si>
  <si>
    <t>1.1.3</t>
  </si>
  <si>
    <t>KNRW 712/208/3</t>
  </si>
  <si>
    <t>Norma: KNR-W 7-12 0208-03, WACETOB wyd.II 2001_x000D__x000A_BIMES: Roboty malarskie antykorozyjne i chemoodporne (wersja Wacetob 1992r)</t>
  </si>
  <si>
    <t>Malowanie natryskiem pneumatycznym farbami nawierzchniowymi i emaliami ftalowymi konstrukcji kratowych - w budowlach o wys. 35-50 m - robota z drabin lub rusztowań przestawnych</t>
  </si>
  <si>
    <t>1.1.4</t>
  </si>
  <si>
    <t>KNRW 712/222/2</t>
  </si>
  <si>
    <t>Norma: KNR-W 7-12 0222-02, WACETOB wyd.II 2001_x000D__x000A_BIMES: Roboty malarskie antykorozyjne i chemoodporne (wersja Wacetob 1992r)</t>
  </si>
  <si>
    <t>Lekka obudowa ścian z blach stalowych fałdowych bez ocieplenia montowaną metodą tradycyjną_x000D__x000A_ - blacha trapezowa T-55/140x1,0 ocynkowana i powlekana obustronnie</t>
  </si>
  <si>
    <t>1.1.5</t>
  </si>
  <si>
    <t>Demontaż i ponowne osadzenie przęseł z siatki w ramach z kształtowników stalowych_x000D__x000A_ - między balustradami klatki schodowej</t>
  </si>
  <si>
    <t>1.1.6</t>
  </si>
  <si>
    <t>KNRW 202/1805/11</t>
  </si>
  <si>
    <t>Norma: KNR-W 2-02 1805-11, WACETOB wyd.V 2003_x000D__x000A_BIMES: Konstrukcje budowlane (wersja Wacetob z 2003 r.)</t>
  </si>
  <si>
    <t>RAZEM 1.1    Balustrady galerii i klatki schodowej, attyki (S5)</t>
  </si>
  <si>
    <t>1.2</t>
  </si>
  <si>
    <t>Warstwy konstrukcyjne budowlane - paroizolacja</t>
  </si>
  <si>
    <t>1.2.1</t>
  </si>
  <si>
    <t>KNR AT 9/201/1</t>
  </si>
  <si>
    <t xml:space="preserve">Norma: KNR AT-09 0201-01, ATHENASOFT wyd.II 2010_x000D__x000A_</t>
  </si>
  <si>
    <t>Izolacje cieplne i przeciwdźwiękowe z wełny mineralnej poziome z płyt układanych na sucho_x000D__x000A_ - 20 cm w dwóch warstwach mijankowo</t>
  </si>
  <si>
    <t>1.2.2</t>
  </si>
  <si>
    <t># KNR-W 2-02 0612-03 + KNR-  2-02 0612-04</t>
  </si>
  <si>
    <t>KNR-W 2-02 0612-03 + KNR-  2-02 0612-04_x000D__x000A_WACETOB wyd.V 2003</t>
  </si>
  <si>
    <t>Ułożenie ekranu zabezpieczającego z folii wiatroizolacyjnej</t>
  </si>
  <si>
    <t>1.2.3</t>
  </si>
  <si>
    <t>KNR 15/517/1</t>
  </si>
  <si>
    <t>Norma: KNR 0-15II 0517-01, IGM wyd.III 2000_x000D__x000A_BIMES: Pokrycia dachowe; uzupełnienia do KNR 2-02 rozdział 05 (Warszaw-Olsztyn 2002, Wyd. IV)</t>
  </si>
  <si>
    <t>Podkonstrukcja pod pokrycie z blachy_x000D__x000A_ - łaty i kontrłaty aluminiowe</t>
  </si>
  <si>
    <t>1.2.4</t>
  </si>
  <si>
    <t># Kalkulacja indywidualna</t>
  </si>
  <si>
    <t xml:space="preserve">  _x000D__x000A_</t>
  </si>
  <si>
    <t>Pokrycie dachów blachą z tytan-cynk grubości 0.70 mm</t>
  </si>
  <si>
    <t>1.2.5</t>
  </si>
  <si>
    <t>KNRW 202/509/2</t>
  </si>
  <si>
    <t>Norma: KNR-W 2-02 0509-02, WACETOB wyd.V 2003_x000D__x000A_BIMES: Konstrukcje budowlane (wersja Wacetob z 2003 r.)</t>
  </si>
  <si>
    <t>Obróbki przy szerokości w rozwinięciu ponad 25 cm - z blachy tytan-cynk grub. 0,7 mm</t>
  </si>
  <si>
    <t>1.2.6</t>
  </si>
  <si>
    <t>KNRW 202/515/2</t>
  </si>
  <si>
    <t>Norma: KNR-W 2-02 0515-02, WACETOB wyd.V 2003_x000D__x000A_BIMES: Konstrukcje budowlane (wersja Wacetob z 2003 r.)</t>
  </si>
  <si>
    <t>Badania termowizyjne</t>
  </si>
  <si>
    <t>1.2.7</t>
  </si>
  <si>
    <t>kpl</t>
  </si>
  <si>
    <t>RAZEM 1.2    Zadaszenie wyjścia na dach</t>
  </si>
  <si>
    <t>1.3</t>
  </si>
  <si>
    <t>Wymiana świetlików dachowych o powierzchni 1.0-1.5 m2 - bud.o wysokości 80 m_x000D__x000A_ - wsp.R=1,5 z uwagi na demontaż_x000D__x000A_ - świetlik 110x110 cm aluminiowy szklony szybą zespoloną, wraz z ocieploną podstawą</t>
  </si>
  <si>
    <t>1.3.1</t>
  </si>
  <si>
    <t>KNRW 202/1017/2</t>
  </si>
  <si>
    <t>kpl.</t>
  </si>
  <si>
    <t>Norma: KNR-W 2-02 1017-02, WACETOB wyd.V 2003_x000D__x000A_BIMES: Konstrukcje budowlane (wersja Wacetob z 2003 r.)</t>
  </si>
  <si>
    <t>Wymiana klapy dymowej o powierzchni 1.0-1.5 m2 - bud.o wysokości 80 m_x000D__x000A_ - wsp.R=1,5 z uwagi na demontaż</t>
  </si>
  <si>
    <t>1.3.2</t>
  </si>
  <si>
    <t>Naprawa pokryć dachowych papą termozgrzewalną_x000D__x000A_ - przy wymienianych świetlikach i klapie</t>
  </si>
  <si>
    <t>1.3.3</t>
  </si>
  <si>
    <t>KNRW 401/519/3</t>
  </si>
  <si>
    <t>Norma: KNR-W 4-01 0519-03, WACETOB wyd.III 2000_x000D__x000A_BIMES: Roboty remontowe budowlane (Wersja Wacetob r.1997)</t>
  </si>
  <si>
    <t>1.3.4</t>
  </si>
  <si>
    <t>RAZEM 1.3    Wymiana ślusarki okiennej i parapetów</t>
  </si>
  <si>
    <t>1.4</t>
  </si>
  <si>
    <t>Podesty ruchome wiszące nieprzejezdne RwW-3/100 o wysokości podnoszenia do 100 m i długości pomostu roboczego 6.6 m - montaż wysięgników podstów na dachu z attyką</t>
  </si>
  <si>
    <t>1.4.1</t>
  </si>
  <si>
    <t>KNRW 202/1607/6</t>
  </si>
  <si>
    <t>stan.podw.</t>
  </si>
  <si>
    <t>Norma: KNR-W 2-02 1607-06, WACETOB wyd.V 2003_x000D__x000A_BIMES: Konstrukcje budowlane (wersja Wacetob z 2003 r.)</t>
  </si>
  <si>
    <t>Podesty ruchome wiszące nieprzejezdne RwW-3/100 o wysokości podnoszenia do 100 m i długości pomostu roboczego 6.6 m - przestawienie na następne stanowisko - montaż wysięgników podstów na dachu z attyką</t>
  </si>
  <si>
    <t>1.4.2</t>
  </si>
  <si>
    <t>Podesty ruchome wiszące nieprzejezdne RwW-1/100 o wysokości podnoszenia do 100 m i długości pomostu roboczego 2.2 m - montaż wysięgników podstów na dachu z attyką</t>
  </si>
  <si>
    <t>1.4.3</t>
  </si>
  <si>
    <t>KNRW 202/1607/4</t>
  </si>
  <si>
    <t>Norma: KNR-W 2-02 1607-04, WACETOB wyd.V 2003_x000D__x000A_BIMES: Konstrukcje budowlane (wersja Wacetob z 2003 r.)</t>
  </si>
  <si>
    <t>Podesty ruchome wiszące nieprzejezdne RwW-1/100 o wysokości podnoszenia do 100 m i długości pomostu roboczego 2.2 m - przestawienie na następne stanowisko - montaż wysięgników podstów na dachu z attyką</t>
  </si>
  <si>
    <t>1.4.4</t>
  </si>
  <si>
    <t>Czas pracy rusztowań podwieszonych</t>
  </si>
  <si>
    <t>1.4.5</t>
  </si>
  <si>
    <t># _x0009__x0009__x0009_KNR 2-02 r.16 z.sz.5.15_x0009__x0009_0</t>
  </si>
  <si>
    <t>r-g</t>
  </si>
  <si>
    <t xml:space="preserve">_x0009__x0009__x0009_KNR 2-02 r.16 z.sz.5.15_x0009__x0009_0_x000D__x000A_</t>
  </si>
  <si>
    <t>RAZEM 1.4    Rusztowania części wysokiej B</t>
  </si>
  <si>
    <t>RAZEM 1  TERMOMODERNIZACJA CZĘŚCI WYSOKIEJ</t>
  </si>
  <si>
    <t>2.1</t>
  </si>
  <si>
    <t>Odbicie tynków wewnętrznych z zaprawy cementowo-wapiennej na ścianach, filarach, pilastrach o powierzchni odbicia do 5 m2</t>
  </si>
  <si>
    <t>2.1.1</t>
  </si>
  <si>
    <t>KNRW 401/701/2</t>
  </si>
  <si>
    <t>Norma: KNR-W 4-01 0701-02, WACETOB wyd.III 2000_x000D__x000A_BIMES: Roboty remontowe budowlane (Wersja Wacetob r.1997)</t>
  </si>
  <si>
    <t>Uzupełnienie tynków wewnętrznych zwykłych kat.III z zaprawy cem.-wap. na ścianach i słupach prostokątnych na podłożu z cegły, pustaków ceramicznych, gazo- i pianobetonów o powierzchni do 5 m2 w 1 miejscu</t>
  </si>
  <si>
    <t>2.1.2</t>
  </si>
  <si>
    <t>KNRW 401/711/3</t>
  </si>
  <si>
    <t>Norma: KNR-W 4-01 0711-03, WACETOB wyd.III 2000_x000D__x000A_BIMES: Roboty remontowe budowlane (Wersja Wacetob r.1997)</t>
  </si>
  <si>
    <t>Szpachlowanie zbrojone jedną warstwą siatki z włókna szklanego (roboty wykonywane ręczne)</t>
  </si>
  <si>
    <t>2.1.3</t>
  </si>
  <si>
    <t>KNR 33/101/5</t>
  </si>
  <si>
    <t>Norma: KNR 0-33 0101-05, IGM wyd.I 2001_x000D__x000A_BIMES: Technologia docieplania budynków wg systemów STO</t>
  </si>
  <si>
    <t>Ochrona narożników wypukłych</t>
  </si>
  <si>
    <t>2.1.4</t>
  </si>
  <si>
    <t>KNR 33/121/1</t>
  </si>
  <si>
    <t>m</t>
  </si>
  <si>
    <t>Norma: KNR 0-33 0121-01, IGM wyd.I 2001_x000D__x000A_BIMES: Technologia docieplania budynków wg systemów STO</t>
  </si>
  <si>
    <t>Tynki elewacyjne organiczne na bazie żywicy syntetycznej, wykonywane ręcznie_x000D__x000A_ - wykonanie warstwy pośredniej</t>
  </si>
  <si>
    <t>2.1.5</t>
  </si>
  <si>
    <t>KNR 33/124/1</t>
  </si>
  <si>
    <t>Norma: KNR 0-33 0124-01, IGM wyd.I 2001_x000D__x000A_BIMES: Technologia docieplania budynków wg systemów STO</t>
  </si>
  <si>
    <t>Tynki elewacyjne organiczne na bazie żywicy syntetycznej o strukturze baranek o uziarnieniu 2,0 mm, wykonywane ręcznie_x000D__x000A_ - tynk akrylowy barwiony w masie</t>
  </si>
  <si>
    <t>2.1.6</t>
  </si>
  <si>
    <t>KNR 33/124/3</t>
  </si>
  <si>
    <t>Norma: KNR 0-33 0124-03, IGM wyd.I 2001_x000D__x000A_BIMES: Technologia docieplania budynków wg systemów STO</t>
  </si>
  <si>
    <t>Tynki elewacyjne organiczne na bazie żywicy syntetycznej z różnobarwnych kamieni o walorach tynku zmywalnegot o uziarnieniu 2,0 mm, wykonywane ręcznie_x000D__x000A_ - tynk mozaikowy cokołowy</t>
  </si>
  <si>
    <t>2.1.7</t>
  </si>
  <si>
    <t>KNR 33/124/6</t>
  </si>
  <si>
    <t>Norma: KNR 0-33 0124-06, IGM wyd.I 2001_x000D__x000A_BIMES: Technologia docieplania budynków wg systemów STO</t>
  </si>
  <si>
    <t>Wywiezienie gruzu spryzmowanego samochodami samowyładowczymi na odległość 15 km_x000D__x000A_ - gruz czysty</t>
  </si>
  <si>
    <t>2.1.8</t>
  </si>
  <si>
    <t>KNRW 401/109/11</t>
  </si>
  <si>
    <t>m3</t>
  </si>
  <si>
    <t>Norma: KNR-W 4-01 0109-11, WACETOB wyd.III 2000_x000D__x000A_BIMES: Roboty remontowe budowlane (Wersja Wacetob r.1997)</t>
  </si>
  <si>
    <t>RAZEM 2.1    Nieocieplone słupy i podciągi (S3)</t>
  </si>
  <si>
    <t>2.2</t>
  </si>
  <si>
    <t>Uzupełnienie ścianek z cegieł o grubości 1/2 ceg. lub zamurowanie otworów w ściankach na zaprawie cementowo-wapiennej_x000D__x000A_ - obmurowanie komina spalin z agregatu w kanale czerpni</t>
  </si>
  <si>
    <t>2.2.1</t>
  </si>
  <si>
    <t>KNRW 401/303/2</t>
  </si>
  <si>
    <t>Norma: KNR-W 4-01 0303-02, WACETOB wyd.III 2000_x000D__x000A_BIMES: Roboty remontowe budowlane (Wersja Wacetob r.1997)</t>
  </si>
  <si>
    <t>Demontaż i ponowny montaż balustrady przy klimatyzatorze</t>
  </si>
  <si>
    <t>2.2.2</t>
  </si>
  <si>
    <t>KNRW 401/1301/3</t>
  </si>
  <si>
    <t>Norma: KNR-W 4-01 1301-03, WACETOB wyd.III 2000_x000D__x000A_BIMES: Roboty remontowe budowlane (Wersja Wacetob r.1997)</t>
  </si>
  <si>
    <t>Demontaż i ponowny montaż ogrodzenia przy klimatyzatorze</t>
  </si>
  <si>
    <t>2.2.3</t>
  </si>
  <si>
    <t>KNRW 401/1301/1</t>
  </si>
  <si>
    <t>Norma: KNR-W 4-01 1301-01, WACETOB wyd.III 2000_x000D__x000A_BIMES: Roboty remontowe budowlane (Wersja Wacetob r.1997)</t>
  </si>
  <si>
    <t>Remont istniejącego daszka nad wejściem na parterze (przy klatce zewnętrznej)</t>
  </si>
  <si>
    <t>2.2.4</t>
  </si>
  <si>
    <t># Kalkulacja własna</t>
  </si>
  <si>
    <t>Demontaż i ponowny montaż balustrad schodowych przy wejściach</t>
  </si>
  <si>
    <t>2.2.5</t>
  </si>
  <si>
    <t>RAZEM 2.2    Ściany zewnętrzne wykończone narzutą (S2)</t>
  </si>
  <si>
    <t>2.3</t>
  </si>
  <si>
    <t>2.3.1</t>
  </si>
  <si>
    <t>2.3.2</t>
  </si>
  <si>
    <t>2.3.3</t>
  </si>
  <si>
    <t>2.3.4</t>
  </si>
  <si>
    <t>2.3.5</t>
  </si>
  <si>
    <t>RAZEM 2.3    Pas nadwieszenia 4 piętra + attyka (S5)</t>
  </si>
  <si>
    <t>2.4</t>
  </si>
  <si>
    <t>2.4.1</t>
  </si>
  <si>
    <t>2.4.2</t>
  </si>
  <si>
    <t>2.4.3</t>
  </si>
  <si>
    <t>2.4.4</t>
  </si>
  <si>
    <t>2.4.5</t>
  </si>
  <si>
    <t>2.4.6</t>
  </si>
  <si>
    <t>RAZEM 2.4    Balustrady klatki schodowej,  obudowy urządzeń na dachu (S5)</t>
  </si>
  <si>
    <t>2.5</t>
  </si>
  <si>
    <t>Sufity kasetowe, panelowe, klubowe z blach stalowych powlekanych_x000D__x000A_ - sufit listwowy, aluminiowym demontowalny, mocowany zatrzaskowo, wraz z podkonstrukcją systemową</t>
  </si>
  <si>
    <t>2.5.1</t>
  </si>
  <si>
    <t>KNNR 7/502/3</t>
  </si>
  <si>
    <t>Norma: KNNR 7 0502-03, Kancelaria Prezesa Rady Ministrów 2001_x000D__x000A_BIMES: Konstrukcje metalowe (Załącznik nr 1 MRRiB 26.09.2000)</t>
  </si>
  <si>
    <t>Drobne naprawy pokrycia z papy polegające na umocowaniu pokrycia i zakitowaniu</t>
  </si>
  <si>
    <t>2.5.2</t>
  </si>
  <si>
    <t>KNRW 401/518/1</t>
  </si>
  <si>
    <t>Norma: KNR-W 4-01 0518-01, WACETOB wyd.III 2000_x000D__x000A_BIMES: Roboty remontowe budowlane (Wersja Wacetob r.1997)</t>
  </si>
  <si>
    <t>Pokrycie dachów papą termozgrzewalną dwuwarstwowe</t>
  </si>
  <si>
    <t>2.5.3</t>
  </si>
  <si>
    <t>KNRW 202/504/2</t>
  </si>
  <si>
    <t>Norma: KNR-W 2-02 0504-02, WACETOB wyd.V 2003_x000D__x000A_BIMES: Konstrukcje budowlane (wersja Wacetob z 2003 r.)</t>
  </si>
  <si>
    <t>Demontaz i ponowny montaż urządzeń dachowych utrudniających roboty pokrywcze_x000D__x000A_ - wraz z uszczelnieniem podparć po ponownym montażu</t>
  </si>
  <si>
    <t>2.5.4</t>
  </si>
  <si>
    <t xml:space="preserve">#   </t>
  </si>
  <si>
    <t>RAZEM 2.5    Nadwieszenie stropodachu - cz. niska (P7)</t>
  </si>
  <si>
    <t>2.6</t>
  </si>
  <si>
    <t>Demontaż nieczynnego wyjścia na dach (ściany boczne + stropodach), wysokość 2,4 m_x000D__x000A_ - uzupełnić strop, oraz pokrycie (paroizolacja, wełna 30 cm, 2x papa zgrzewalna)_x000D__x000A_ - powierzchnia uzupełnień ok. 5 m2</t>
  </si>
  <si>
    <t>2.6.1</t>
  </si>
  <si>
    <t>2.6.2</t>
  </si>
  <si>
    <t>RAZEM 2.6    Stropodach - cz. niska (P3)</t>
  </si>
  <si>
    <t>2.7</t>
  </si>
  <si>
    <t>Zewnętrzne okładziny ścian z masy lastryko na ścianach płaskich, cylindrycznych i pilastrach oraz powierzchniach balkonów i prześwitów, zmywane_x000D__x000A_ - narzuta grub. 30mm na bazie kruszywa naturalnego, identyczna z istniejącą</t>
  </si>
  <si>
    <t>2.7.1</t>
  </si>
  <si>
    <t>KNRW 202/925/1</t>
  </si>
  <si>
    <t>Norma: KNR-W 2-02 0925-01, WACETOB wyd.V 2003_x000D__x000A_BIMES: Konstrukcje budowlane (wersja Wacetob z 2003 r.)</t>
  </si>
  <si>
    <t>RAZEM 2.7    Ściany okrągłej klatki schodowej (S10)</t>
  </si>
  <si>
    <t>2.8</t>
  </si>
  <si>
    <t>Ocieplenie ścian budynków płytami z wełny mineralnej gr. 12 cm klejonymi do podłoża  wraz z wykonaniem wyprawy elewacyjnej - roboty wykonywane ręcznie,_x000D__x000A_ - z tynkiem akrylowym barwionym w masie</t>
  </si>
  <si>
    <t>2.8.1</t>
  </si>
  <si>
    <t>KNR 33/109/3</t>
  </si>
  <si>
    <t>Norma: KNR 0-33 0109-03, IGM wyd.I 2001_x000D__x000A_BIMES: Technologia docieplania budynków wg systemów STO</t>
  </si>
  <si>
    <t>2.8.2</t>
  </si>
  <si>
    <t>RAZEM 2.8    Ściana komory czerpnej (S11)</t>
  </si>
  <si>
    <t>2.9</t>
  </si>
  <si>
    <t>2.9.1</t>
  </si>
  <si>
    <t>Ściany wewnętrzne o wys. do 4,5 m z bloków silikatowych grub. 18 cm</t>
  </si>
  <si>
    <t>2.9.2</t>
  </si>
  <si>
    <t>KNR 901/104/1</t>
  </si>
  <si>
    <t>Norma: KNR 9-01 0104-01, ORGBUD-SERWIS,wyd.I 2000_x000D__x000A_BIMES: Ściany murowane systemu SILKA M (uzupełnienie KNR 2-02, tom I, rozdział 01), (Poznań 2000, Wyd.II)</t>
  </si>
  <si>
    <t>Przyklejenie płyt izolacyjnych do ścian_x000D__x000A_ - płyta do wewnętrznej termomodernizacji ze sztywnej pianki rezolowej, zespolonej z płytą G-K 12,5 mm, grub, 80mm</t>
  </si>
  <si>
    <t>2.9.3</t>
  </si>
  <si>
    <t>KNR 33/101/1</t>
  </si>
  <si>
    <t>Norma: KNR 0-33 0101-01, IGM wyd.I 2001_x000D__x000A_BIMES: Technologia docieplania budynków wg systemów STO</t>
  </si>
  <si>
    <t>Narzuta na bazie kruszywa naturalnego grub. 3 cm</t>
  </si>
  <si>
    <t>2.9.4</t>
  </si>
  <si>
    <t>KNRW 202/822/1</t>
  </si>
  <si>
    <t>Norma: KNR-W 2-02 0822-01, WACETOB wyd.V 2003_x000D__x000A_BIMES: Konstrukcje budowlane (wersja Wacetob z 2003 r.)</t>
  </si>
  <si>
    <t>2.9.5</t>
  </si>
  <si>
    <t>RAZEM 2.9    Ściana klatki przy czerpni (S12)</t>
  </si>
  <si>
    <t>2.10</t>
  </si>
  <si>
    <t>2.10.1</t>
  </si>
  <si>
    <t>Tynki elewacyjne organiczne na bazie żywicy syntetycznej, wykonywane ręcznie - wykonanie warstwy pośredniej</t>
  </si>
  <si>
    <t>2.10.2</t>
  </si>
  <si>
    <t>2.10.3</t>
  </si>
  <si>
    <t>RAZEM 2.10    Ściany zewnętrzne nieocieplone (S14)</t>
  </si>
  <si>
    <t>2.11</t>
  </si>
  <si>
    <t>Ocieplenie ścian budynków płytami termoizolacyjnymi_x000D__x000A_ - płyta do termomodernizacji fasad wentylowanych ze sztywnej pianki rezolowej pokrytej obustronnie folią aluminiową malowaną na czarno, grub. 80 mm_x000D__x000A_ - podkonstrukcja systemowa</t>
  </si>
  <si>
    <t>2.11.1</t>
  </si>
  <si>
    <t>KNR 33/113/1</t>
  </si>
  <si>
    <t>Norma: KNR 0-33 0113-01, IGM wyd.I 2001_x000D__x000A_BIMES: Technologia docieplania budynków wg systemów STO</t>
  </si>
  <si>
    <t>Izolacje cieplne i przeciwdźwiękowe z wełny mineralnej pionowe z płyt układanych na sucho_x000D__x000A_ - wełna grub. 10 cm między istniejącą podkonstrukcją</t>
  </si>
  <si>
    <t>2.11.2</t>
  </si>
  <si>
    <t>KNRW 202/612/6</t>
  </si>
  <si>
    <t>Norma: KNR-W 2-02 0612-06, WACETOB wyd.V 2003_x000D__x000A_BIMES: Konstrukcje budowlane (wersja Wacetob z 2003 r.)</t>
  </si>
  <si>
    <t>(z.VI) Obróbki blacharskie z blachy powlekanej o szer.w rozwinięciu ponad 25 cm_x000D__x000A_ - blachas aluminiowa 1,2 mm malowana proszkowo</t>
  </si>
  <si>
    <t>2.11.3</t>
  </si>
  <si>
    <t>NNRNKB 202/541/2</t>
  </si>
  <si>
    <t>Norma: NNRNKB 202 0541-02, ORGBUD wyd.I 1992-1999+ erraty z Zeszytów_x000D__x000A_BIMES: Nakłady uzupełniające do KNR 2-02 (Zeszyty "Orgbud" część I-XI)</t>
  </si>
  <si>
    <t>2.11.4</t>
  </si>
  <si>
    <t>RAZEM 2.11    Ściany zewnętrzne części niskiej przy balustradzie (S16)</t>
  </si>
  <si>
    <t>2.12</t>
  </si>
  <si>
    <t>Rusztowania ramowe przyścienne RR - 1/30 wysokość do 20 m_x000D__x000A_ - z osłoną i daszkami</t>
  </si>
  <si>
    <t>2.12.1</t>
  </si>
  <si>
    <t>KNRW 202/1609/3</t>
  </si>
  <si>
    <t>Norma: KNR-W 2-02 1609-03, WACETOB wyd.V 2003_x000D__x000A_BIMES: Konstrukcje budowlane (wersja Wacetob z 2003 r.)</t>
  </si>
  <si>
    <t>Czas pracy rusztowań przyściennych</t>
  </si>
  <si>
    <t>2.12.2</t>
  </si>
  <si>
    <t>m-g</t>
  </si>
  <si>
    <t>RAZEM 2.12    Rusztowania części niskiej B</t>
  </si>
  <si>
    <t>RAZEM 2  TERMOMODERNIZACJA CZĘŚCI NISKIEJ</t>
  </si>
  <si>
    <t>3.1</t>
  </si>
  <si>
    <t>Demontaż i ponowny montaż klimatyzatorów zewnętrznych_x000D__x000A_ - z demontażem i montażem nowej podkonstrukcji_x000D__x000A_ - wraz z ewentualnym przedłużeniem podeść instalacyjnych</t>
  </si>
  <si>
    <t>3.1.1</t>
  </si>
  <si>
    <t>Demontaż i ponowny montaż w innym miejscu komina do odprowadzania spalin z agregatu_x000D__x000A_ - w cenie uwzględnić dodatkowe kształtki ze stali nierdzewnej</t>
  </si>
  <si>
    <t>3.1.2</t>
  </si>
  <si>
    <t>Demontaż i ponowny montaż w innym miejscu grzejnika_x000D__x000A_ - wraz z przeniesieniem zaworów i przedłużeniem rur przyłączych</t>
  </si>
  <si>
    <t>3.1.3</t>
  </si>
  <si>
    <t>Przedłużenie wypustów do pozostałych przestawianych klimatyzatorów</t>
  </si>
  <si>
    <t>3.1.4</t>
  </si>
  <si>
    <t>szt</t>
  </si>
  <si>
    <t>RAZEM 3.1    Modernizacja instalacji klimatyzacji, c.o. oraz odprowadzenia spalin</t>
  </si>
  <si>
    <t>3.2</t>
  </si>
  <si>
    <t>Demontaż opraw oświetleniowych świetlówkowych montowanych w sufitach podwieszonych</t>
  </si>
  <si>
    <t>3.2.1</t>
  </si>
  <si>
    <t>KNNR 9/502/5</t>
  </si>
  <si>
    <t>szt.</t>
  </si>
  <si>
    <t>Norma: KNNR 9 0502-05, Kancelaria Prezesa Rady Ministrów 2001_x000D__x000A_BIMES: Roboty remontowe instalacji elektrycznych i sieci zewnętrznych (Załącznik nr 1 MRRiB 26.09.2000)</t>
  </si>
  <si>
    <t>Demontaż opraw oświetleniowych żarowych, halogenowych, compact montowanych w sufitach podwieszonych</t>
  </si>
  <si>
    <t>3.2.2</t>
  </si>
  <si>
    <t>KNNR 9/502/4</t>
  </si>
  <si>
    <t>Norma: KNNR 9 0502-04, Kancelaria Prezesa Rady Ministrów 2001_x000D__x000A_BIMES: Roboty remontowe instalacji elektrycznych i sieci zewnętrznych (Załącznik nr 1 MRRiB 26.09.2000)</t>
  </si>
  <si>
    <t>Demontaż opraw oświetlenia zewnętrznego na trzpieniu słupa lub wysięgniku</t>
  </si>
  <si>
    <t>3.2.3</t>
  </si>
  <si>
    <t>KNNR 9/1005/3</t>
  </si>
  <si>
    <t>Norma: KNNR 9 1005-03, Kancelaria Prezesa Rady Ministrów 2001_x000D__x000A_BIMES: Roboty remontowe instalacji elektrycznych i sieci zewnętrznych (Załącznik nr 1 MRRiB 26.09.2000)</t>
  </si>
  <si>
    <t>Przedłużenie wypustów do opraw oświetleniowych</t>
  </si>
  <si>
    <t>3.2.4</t>
  </si>
  <si>
    <t>przebudowa instlacji elektrycznych oraz oświetlenia na poziomie parkinkgu związane z ociepleniem stropu nad parkingiem</t>
  </si>
  <si>
    <t>3.2.5</t>
  </si>
  <si>
    <t>Oprawy oświetleniowe w sufitach podwieszanych - świetlówkowa do 3x40 W_x000D__x000A_ - oprawa nastropowa LED 34W IP65</t>
  </si>
  <si>
    <t>3.2.6</t>
  </si>
  <si>
    <t>KNNR 5/503/2</t>
  </si>
  <si>
    <t>Norma: KNNR 5 0503-02, Kancelaria Prezesa Rady Ministrów 2001_x000D__x000A_BIMES: Instalacje elektryczne i sieci zewnętrzne (Załącznik nr 1 MRRiB 26.09.2000)</t>
  </si>
  <si>
    <t>Oprawy oświetleniowe w sufitach podwieszanych - żarowa, halogenowa, compact_x000D__x000A_ - oprawa wpuszczana okrągła LED 16W IP67</t>
  </si>
  <si>
    <t>3.2.7</t>
  </si>
  <si>
    <t>KNNR 5/503/1</t>
  </si>
  <si>
    <t>Norma: KNNR 5 0503-01, Kancelaria Prezesa Rady Ministrów 2001_x000D__x000A_BIMES: Instalacje elektryczne i sieci zewnętrzne (Załącznik nr 1 MRRiB 26.09.2000)</t>
  </si>
  <si>
    <t>Oprawy oświetleniowe w sufitach podwieszanych - żarowa, halogenowa, compact_x000D__x000A_ - oprawa wpuszczana okrągła LED 16W IP67_x000D__x000A_ - oprawa kierunkowa oświetlająca napis</t>
  </si>
  <si>
    <t>3.2.8</t>
  </si>
  <si>
    <t>Montaż projektorów oświetleniowych na ścianach budynków_x000D__x000A_ - projektor naścienny LED 24W IP65 w obudowie aluminiowej</t>
  </si>
  <si>
    <t>3.2.9</t>
  </si>
  <si>
    <t>KNNR 5/1008/4</t>
  </si>
  <si>
    <t>Norma: KNNR 5 1008-04, Kancelaria Prezesa Rady Ministrów 2001_x000D__x000A_BIMES: Instalacje elektryczne i sieci zewnętrzne (Załącznik nr 1 MRRiB 26.09.2000)</t>
  </si>
  <si>
    <t>RAZEM 3.2    Oświetlenie zewnętrzne</t>
  </si>
  <si>
    <t>RAZEM 3  ROBOTY INSTALACYJNE</t>
  </si>
</sst>
</file>

<file path=xl/styles.xml><?xml version="1.0" encoding="utf-8"?>
<styleSheet xmlns="http://schemas.openxmlformats.org/spreadsheetml/2006/main">
  <numFmts count="1">
    <numFmt numFmtId="50" formatCode="# ### ### ##0.00####"/>
  </numFmts>
  <fonts count="4">
    <font>
      <name val="Calibri"/>
      <family val="2"/>
      <color theme="1"/>
      <sz val="11"/>
      <scheme val="minor"/>
    </font>
    <font>
      <name val="Calibri"/>
      <family val="2"/>
      <b/>
      <color rgb="800000"/>
      <sz val="18"/>
      <scheme val="minor"/>
    </font>
    <font>
      <name val="Calibri"/>
      <family val="2"/>
      <color theme="1"/>
      <sz val="16"/>
      <scheme val="minor"/>
    </font>
    <font>
      <name val="Calibri"/>
      <family val="2"/>
      <color theme="1"/>
      <sz val="18"/>
      <scheme val="minor"/>
    </font>
  </fonts>
  <fills count="7">
    <fill>
      <patternFill>
        <fgColor auto="1"/>
        <bgColor auto="1"/>
      </patternFill>
    </fill>
    <fill>
      <patternFill patternType="gray125">
        <fgColor auto="1"/>
        <bgColor auto="1"/>
      </patternFill>
    </fill>
    <fill>
      <patternFill patternType="solid">
        <fgColor rgb="D0605D"/>
        <bgColor auto="1"/>
      </patternFill>
    </fill>
    <fill>
      <patternFill patternType="solid">
        <fgColor rgb="FFFFCC"/>
        <bgColor auto="1"/>
      </patternFill>
    </fill>
    <fill>
      <patternFill patternType="solid">
        <fgColor rgb="CCCCCC"/>
        <bgColor auto="1"/>
      </patternFill>
    </fill>
    <fill>
      <patternFill patternType="solid">
        <fgColor rgb="FFFFFF"/>
        <bgColor auto="1"/>
      </patternFill>
    </fill>
    <fill>
      <patternFill patternType="solid">
        <fgColor rgb="9BBB59"/>
        <bgColor auto="1"/>
      </patternFill>
    </fill>
  </fills>
  <borders count="4">
    <border outline="0">
      <left>
        <color auto="1"/>
      </left>
      <right>
        <color auto="1"/>
      </right>
      <top>
        <color auto="1"/>
      </top>
      <bottom>
        <color auto="1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</borders>
  <cellStyleXfs count="1">
    <xf numFmtId="0" fontId="0" fillId="0" borderId="0" xfId="0"/>
  </cellStyleXfs>
  <cellXfs count="22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Font="1" applyAlignment="1">
      <alignment horizontal="center" vertical="center" wrapText="1"/>
    </xf>
    <xf numFmtId="49" fontId="1" fillId="0" borderId="1" xfId="0" applyFont="1" applyBorder="1" applyAlignment="1">
      <alignment vertical="top" wrapText="1"/>
    </xf>
    <xf numFmtId="49" fontId="2" fillId="0" borderId="1" xfId="0" applyFont="1" applyBorder="1" applyAlignment="1">
      <alignment vertical="top" wrapText="1"/>
    </xf>
    <xf numFmtId="49" fontId="0" fillId="2" borderId="2" xfId="0" applyFill="1" applyAlignment="1">
      <alignment vertical="top" wrapText="1"/>
    </xf>
    <xf numFmtId="49" fontId="0" fillId="3" borderId="2" xfId="0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4" borderId="1" xfId="0" applyFill="1" applyBorder="1"/>
    <xf numFmtId="0" fontId="0" fillId="5" borderId="1" xfId="0" applyFill="1" applyBorder="1"/>
    <xf numFmtId="49" fontId="0" fillId="4" borderId="1" xfId="0" applyFill="1" applyBorder="1">
      <alignment vertical="top" wrapText="1"/>
    </xf>
    <xf numFmtId="50" fontId="0" fillId="3" borderId="1" xfId="0" applyFill="1" applyAlignment="1">
      <alignment wrapText="1"/>
    </xf>
    <xf numFmtId="49" fontId="0" fillId="5" borderId="1" xfId="0" applyFill="1" applyBorder="1">
      <alignment vertical="top" wrapText="1"/>
    </xf>
    <xf numFmtId="50" fontId="0" fillId="0" borderId="1" xfId="0" applyNumberFormat="1" applyBorder="1">
      <alignment wrapText="1"/>
    </xf>
    <xf numFmtId="50" fontId="0" fillId="4" borderId="1" xfId="0" applyNumberFormat="1" applyBorder="1" applyAlignment="1">
      <alignment wrapText="1"/>
    </xf>
    <xf numFmtId="0" fontId="0" fillId="3" borderId="1" xfId="0" applyFill="1" applyBorder="1" applyAlignment="1"/>
    <xf numFmtId="50" fontId="0" fillId="5" borderId="1" xfId="0" applyNumberFormat="1" applyAlignment="1">
      <alignment wrapText="1"/>
    </xf>
    <xf numFmtId="49" fontId="0" fillId="0" borderId="2" xfId="0" applyNumberFormat="1" applyBorder="1" applyAlignment="1">
      <alignment vertical="top" wrapText="1"/>
    </xf>
    <xf numFmtId="0" fontId="0" fillId="0" borderId="1" xfId="0" applyBorder="1"/>
    <xf numFmtId="49" fontId="0" fillId="0" borderId="2" xfId="0" applyBorder="1" applyAlignment="1">
      <alignment horizontal="right" vertical="top" wrapText="1"/>
    </xf>
    <xf numFmtId="50" fontId="0" fillId="6" borderId="1" xfId="0" applyFill="1" applyBorder="1" applyAlignment="1">
      <alignment wrapText="1"/>
    </xf>
  </cellXfs>
  <cellStyles count="1">
    <cellStyle name="Normal" xfId="0"/>
  </cellStyles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worksheets/sheet5.xml" Type="http://schemas.openxmlformats.org/officeDocument/2006/relationships/worksheet" Id="rId6" /><Relationship Target="sharedStrings.xml" Type="http://schemas.openxmlformats.org/officeDocument/2006/relationships/sharedStrings" Id="rId7" /><Relationship Target="theme/theme1.xml" Type="http://schemas.openxmlformats.org/officeDocument/2006/relationships/theme" Id="rId8" /></Relationships>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2"/>
  <cols>
    <col min="1" max="1" width="49" customWidth="1"/>
    <col min="2" max="2" width="71" customWidth="1"/>
  </cols>
  <sheetData>
    <row r="1" ht="15">
      <c r="A1" s="2"/>
      <c r="B1" s="2"/>
    </row>
    <row r="4" ht="15">
      <c r="A4" s="3" t="s">
        <v>0</v>
      </c>
      <c r="B4" s="4" t="s">
        <v>1</v>
      </c>
    </row>
    <row r="6" ht="15">
      <c r="A6" s="3" t="s">
        <v>2</v>
      </c>
      <c r="B6" s="4" t="s">
        <v>1</v>
      </c>
    </row>
    <row r="8" ht="15">
      <c r="A8" s="4" t="s">
        <v>3</v>
      </c>
      <c r="B8" s="5" t="s">
        <v>4</v>
      </c>
    </row>
    <row r="9" ht="15">
      <c r="A9" s="4" t="s">
        <v>5</v>
      </c>
      <c r="B9" s="5" t="s">
        <v>6</v>
      </c>
    </row>
    <row r="10" ht="15">
      <c r="A10" s="4" t="s">
        <v>7</v>
      </c>
      <c r="B10" s="5" t="s">
        <v>8</v>
      </c>
    </row>
    <row r="11" ht="15">
      <c r="A11" s="4" t="s">
        <v>9</v>
      </c>
      <c r="B11" s="5" t="s">
        <v>10</v>
      </c>
    </row>
    <row r="12" ht="15">
      <c r="A12" s="4" t="s">
        <v>11</v>
      </c>
      <c r="B12" s="5" t="s">
        <v>12</v>
      </c>
    </row>
  </sheetData>
  <mergeCells>
    <mergeCell ref="A4:B4"/>
    <mergeCell ref="A6:B6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ht="15">
      <c r="A1" s="6" t="s">
        <v>2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</row>
    <row r="2" ht="15">
      <c r="A2" s="7" t="s">
        <v>13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</row>
    <row r="3" ht="15">
      <c r="A3" s="7" t="s">
        <v>14</v>
      </c>
      <c r="B3" s="7" t="s">
        <v>1</v>
      </c>
      <c r="C3" s="7" t="s">
        <v>10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</row>
    <row r="5" ht="1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ht="15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37</v>
      </c>
    </row>
    <row r="7" ht="15">
      <c r="A7" s="11" t="s">
        <v>26</v>
      </c>
      <c r="B7" s="11" t="s">
        <v>38</v>
      </c>
      <c r="C7" s="11" t="s">
        <v>39</v>
      </c>
      <c r="D7" s="11" t="s">
        <v>2</v>
      </c>
      <c r="E7" s="15">
        <f>'1 TERMOMODERNIZACJA CZĘŚCI WYSO'!K38+'2 TERMOMODERNIZACJA CZĘŚCI NISK'!K79+'3 ROBOTY INSTALACYJNE'!K25</f>
        <v>0</v>
      </c>
      <c r="F7" s="9" t="s">
        <v>1</v>
      </c>
      <c r="G7" s="9" t="s">
        <v>1</v>
      </c>
      <c r="H7" s="9" t="s">
        <v>1</v>
      </c>
      <c r="I7" s="15">
        <f>ROUND(E7/J7, 2)</f>
        <v>0</v>
      </c>
      <c r="J7" s="15">
        <f>E34</f>
        <v>1</v>
      </c>
      <c r="K7" s="15" t="str">
        <f>F34</f>
        <v> </v>
      </c>
      <c r="L7" s="9" t="s">
        <v>1</v>
      </c>
    </row>
    <row r="8" ht="15" outlineLevel="1">
      <c r="A8" s="11" t="s">
        <v>27</v>
      </c>
      <c r="B8" s="11" t="s">
        <v>38</v>
      </c>
      <c r="C8" s="11" t="s">
        <v>40</v>
      </c>
      <c r="D8" s="11" t="s">
        <v>41</v>
      </c>
      <c r="E8" s="15">
        <f>'1 TERMOMODERNIZACJA CZĘŚCI WYSO'!K38</f>
        <v>0</v>
      </c>
      <c r="F8" s="9" t="s">
        <v>1</v>
      </c>
      <c r="G8" s="9" t="s">
        <v>1</v>
      </c>
      <c r="H8" s="9" t="s">
        <v>1</v>
      </c>
      <c r="I8" s="15">
        <f>ROUND(E8/J8, 2)</f>
        <v>0</v>
      </c>
      <c r="J8" s="15">
        <f>E34</f>
        <v>1</v>
      </c>
      <c r="K8" s="15" t="str">
        <f>F34</f>
        <v> </v>
      </c>
      <c r="L8" s="9" t="s">
        <v>1</v>
      </c>
    </row>
    <row r="9" ht="15" outlineLevel="2">
      <c r="A9" s="13" t="s">
        <v>28</v>
      </c>
      <c r="B9" s="13" t="s">
        <v>38</v>
      </c>
      <c r="C9" s="13" t="s">
        <v>42</v>
      </c>
      <c r="D9" s="13" t="s">
        <v>43</v>
      </c>
      <c r="E9" s="17">
        <f>'1 TERMOMODERNIZACJA CZĘŚCI WYSO'!K15</f>
        <v>0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</row>
    <row r="10" ht="15" outlineLevel="2">
      <c r="A10" s="13" t="s">
        <v>29</v>
      </c>
      <c r="B10" s="13" t="s">
        <v>38</v>
      </c>
      <c r="C10" s="13" t="s">
        <v>44</v>
      </c>
      <c r="D10" s="13" t="s">
        <v>45</v>
      </c>
      <c r="E10" s="17">
        <f>'1 TERMOMODERNIZACJA CZĘŚCI WYSO'!K24</f>
        <v>0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  <c r="K10" s="10" t="s">
        <v>1</v>
      </c>
      <c r="L10" s="10" t="s">
        <v>1</v>
      </c>
    </row>
    <row r="11" ht="15" outlineLevel="2">
      <c r="A11" s="13" t="s">
        <v>30</v>
      </c>
      <c r="B11" s="13" t="s">
        <v>38</v>
      </c>
      <c r="C11" s="13" t="s">
        <v>46</v>
      </c>
      <c r="D11" s="13" t="s">
        <v>47</v>
      </c>
      <c r="E11" s="17">
        <f>'1 TERMOMODERNIZACJA CZĘŚCI WYSO'!K30</f>
        <v>0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</row>
    <row r="12" ht="15" outlineLevel="2">
      <c r="A12" s="13" t="s">
        <v>31</v>
      </c>
      <c r="B12" s="13" t="s">
        <v>38</v>
      </c>
      <c r="C12" s="13" t="s">
        <v>48</v>
      </c>
      <c r="D12" s="13" t="s">
        <v>49</v>
      </c>
      <c r="E12" s="17">
        <f>'1 TERMOMODERNIZACJA CZĘŚCI WYSO'!K37</f>
        <v>0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0" t="s">
        <v>1</v>
      </c>
      <c r="L12" s="10" t="s">
        <v>1</v>
      </c>
    </row>
    <row r="13" ht="15" outlineLevel="1">
      <c r="A13" s="11" t="s">
        <v>32</v>
      </c>
      <c r="B13" s="11" t="s">
        <v>38</v>
      </c>
      <c r="C13" s="11" t="s">
        <v>50</v>
      </c>
      <c r="D13" s="11" t="s">
        <v>51</v>
      </c>
      <c r="E13" s="15">
        <f>'2 TERMOMODERNIZACJA CZĘŚCI NISK'!K79</f>
        <v>0</v>
      </c>
      <c r="F13" s="9" t="s">
        <v>1</v>
      </c>
      <c r="G13" s="9" t="s">
        <v>1</v>
      </c>
      <c r="H13" s="9" t="s">
        <v>1</v>
      </c>
      <c r="I13" s="15">
        <f>ROUND(E13/J13, 2)</f>
        <v>0</v>
      </c>
      <c r="J13" s="15">
        <f>E34</f>
        <v>1</v>
      </c>
      <c r="K13" s="15" t="str">
        <f>F34</f>
        <v> </v>
      </c>
      <c r="L13" s="9" t="s">
        <v>1</v>
      </c>
    </row>
    <row r="14" ht="15" outlineLevel="2">
      <c r="A14" s="13" t="s">
        <v>33</v>
      </c>
      <c r="B14" s="13" t="s">
        <v>38</v>
      </c>
      <c r="C14" s="13" t="s">
        <v>52</v>
      </c>
      <c r="D14" s="13" t="s">
        <v>53</v>
      </c>
      <c r="E14" s="17">
        <f>'2 TERMOMODERNIZACJA CZĘŚCI NISK'!K17</f>
        <v>0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</row>
    <row r="15" ht="15" outlineLevel="2">
      <c r="A15" s="13" t="s">
        <v>34</v>
      </c>
      <c r="B15" s="13" t="s">
        <v>38</v>
      </c>
      <c r="C15" s="13" t="s">
        <v>54</v>
      </c>
      <c r="D15" s="13" t="s">
        <v>55</v>
      </c>
      <c r="E15" s="17">
        <f>'2 TERMOMODERNIZACJA CZĘŚCI NISK'!K24</f>
        <v>0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</row>
    <row r="16" ht="15" outlineLevel="2">
      <c r="A16" s="13" t="s">
        <v>35</v>
      </c>
      <c r="B16" s="13" t="s">
        <v>38</v>
      </c>
      <c r="C16" s="13" t="s">
        <v>56</v>
      </c>
      <c r="D16" s="13" t="s">
        <v>57</v>
      </c>
      <c r="E16" s="17">
        <f>'2 TERMOMODERNIZACJA CZĘŚCI NISK'!K31</f>
        <v>0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10" t="s">
        <v>1</v>
      </c>
    </row>
    <row r="17" ht="15" outlineLevel="2">
      <c r="A17" s="13" t="s">
        <v>36</v>
      </c>
      <c r="B17" s="13" t="s">
        <v>38</v>
      </c>
      <c r="C17" s="13" t="s">
        <v>58</v>
      </c>
      <c r="D17" s="13" t="s">
        <v>59</v>
      </c>
      <c r="E17" s="17">
        <f>'2 TERMOMODERNIZACJA CZĘŚCI NISK'!K39</f>
        <v>0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</row>
    <row r="18" ht="15" outlineLevel="2">
      <c r="A18" s="13" t="s">
        <v>37</v>
      </c>
      <c r="B18" s="13" t="s">
        <v>38</v>
      </c>
      <c r="C18" s="13" t="s">
        <v>60</v>
      </c>
      <c r="D18" s="13" t="s">
        <v>61</v>
      </c>
      <c r="E18" s="17">
        <f>'2 TERMOMODERNIZACJA CZĘŚCI NISK'!K45</f>
        <v>0</v>
      </c>
      <c r="F18" s="10" t="s">
        <v>1</v>
      </c>
      <c r="G18" s="10" t="s">
        <v>1</v>
      </c>
      <c r="H18" s="10" t="s">
        <v>1</v>
      </c>
      <c r="I18" s="10" t="s">
        <v>1</v>
      </c>
      <c r="J18" s="10" t="s">
        <v>1</v>
      </c>
      <c r="K18" s="10" t="s">
        <v>1</v>
      </c>
      <c r="L18" s="10" t="s">
        <v>1</v>
      </c>
    </row>
    <row r="19" ht="15" outlineLevel="2">
      <c r="A19" s="13" t="s">
        <v>62</v>
      </c>
      <c r="B19" s="13" t="s">
        <v>38</v>
      </c>
      <c r="C19" s="13" t="s">
        <v>63</v>
      </c>
      <c r="D19" s="13" t="s">
        <v>64</v>
      </c>
      <c r="E19" s="17">
        <f>'2 TERMOMODERNIZACJA CZĘŚCI NISK'!K49</f>
        <v>0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1</v>
      </c>
    </row>
    <row r="20" ht="15" outlineLevel="2">
      <c r="A20" s="13" t="s">
        <v>65</v>
      </c>
      <c r="B20" s="13" t="s">
        <v>38</v>
      </c>
      <c r="C20" s="13" t="s">
        <v>66</v>
      </c>
      <c r="D20" s="13" t="s">
        <v>67</v>
      </c>
      <c r="E20" s="17">
        <f>'2 TERMOMODERNIZACJA CZĘŚCI NISK'!K52</f>
        <v>0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</row>
    <row r="21" ht="15" outlineLevel="2">
      <c r="A21" s="13" t="s">
        <v>68</v>
      </c>
      <c r="B21" s="13" t="s">
        <v>38</v>
      </c>
      <c r="C21" s="13" t="s">
        <v>69</v>
      </c>
      <c r="D21" s="13" t="s">
        <v>70</v>
      </c>
      <c r="E21" s="17">
        <f>'2 TERMOMODERNIZACJA CZĘŚCI NISK'!K56</f>
        <v>0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</row>
    <row r="22" ht="15" outlineLevel="2">
      <c r="A22" s="13" t="s">
        <v>71</v>
      </c>
      <c r="B22" s="13" t="s">
        <v>38</v>
      </c>
      <c r="C22" s="13" t="s">
        <v>72</v>
      </c>
      <c r="D22" s="13" t="s">
        <v>73</v>
      </c>
      <c r="E22" s="17">
        <f>'2 TERMOMODERNIZACJA CZĘŚCI NISK'!K63</f>
        <v>0</v>
      </c>
      <c r="F22" s="10" t="s">
        <v>1</v>
      </c>
      <c r="G22" s="10" t="s">
        <v>1</v>
      </c>
      <c r="H22" s="10" t="s">
        <v>1</v>
      </c>
      <c r="I22" s="10" t="s">
        <v>1</v>
      </c>
      <c r="J22" s="10" t="s">
        <v>1</v>
      </c>
      <c r="K22" s="10" t="s">
        <v>1</v>
      </c>
      <c r="L22" s="10" t="s">
        <v>1</v>
      </c>
    </row>
    <row r="23" ht="15" outlineLevel="2">
      <c r="A23" s="13" t="s">
        <v>74</v>
      </c>
      <c r="B23" s="13" t="s">
        <v>38</v>
      </c>
      <c r="C23" s="13" t="s">
        <v>75</v>
      </c>
      <c r="D23" s="13" t="s">
        <v>76</v>
      </c>
      <c r="E23" s="17">
        <f>'2 TERMOMODERNIZACJA CZĘŚCI NISK'!K68</f>
        <v>0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</row>
    <row r="24" ht="15" outlineLevel="2">
      <c r="A24" s="13" t="s">
        <v>77</v>
      </c>
      <c r="B24" s="13" t="s">
        <v>38</v>
      </c>
      <c r="C24" s="13" t="s">
        <v>78</v>
      </c>
      <c r="D24" s="13" t="s">
        <v>79</v>
      </c>
      <c r="E24" s="17">
        <f>'2 TERMOMODERNIZACJA CZĘŚCI NISK'!K74</f>
        <v>0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</row>
    <row r="25" ht="15" outlineLevel="2">
      <c r="A25" s="13" t="s">
        <v>80</v>
      </c>
      <c r="B25" s="13" t="s">
        <v>38</v>
      </c>
      <c r="C25" s="13" t="s">
        <v>81</v>
      </c>
      <c r="D25" s="13" t="s">
        <v>82</v>
      </c>
      <c r="E25" s="17">
        <f>'2 TERMOMODERNIZACJA CZĘŚCI NISK'!K78</f>
        <v>0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</row>
    <row r="26" ht="15" outlineLevel="1">
      <c r="A26" s="11" t="s">
        <v>83</v>
      </c>
      <c r="B26" s="11" t="s">
        <v>38</v>
      </c>
      <c r="C26" s="11" t="s">
        <v>84</v>
      </c>
      <c r="D26" s="11" t="s">
        <v>85</v>
      </c>
      <c r="E26" s="15">
        <f>'3 ROBOTY INSTALACYJNE'!K25</f>
        <v>0</v>
      </c>
      <c r="F26" s="9" t="s">
        <v>1</v>
      </c>
      <c r="G26" s="9" t="s">
        <v>1</v>
      </c>
      <c r="H26" s="9" t="s">
        <v>1</v>
      </c>
      <c r="I26" s="15">
        <f>ROUND(E26/J26, 2)</f>
        <v>0</v>
      </c>
      <c r="J26" s="15">
        <f>E34</f>
        <v>1</v>
      </c>
      <c r="K26" s="15" t="str">
        <f>F34</f>
        <v> </v>
      </c>
      <c r="L26" s="9" t="s">
        <v>1</v>
      </c>
    </row>
    <row r="27" ht="15" outlineLevel="2">
      <c r="A27" s="13" t="s">
        <v>86</v>
      </c>
      <c r="B27" s="13" t="s">
        <v>38</v>
      </c>
      <c r="C27" s="13" t="s">
        <v>87</v>
      </c>
      <c r="D27" s="13" t="s">
        <v>88</v>
      </c>
      <c r="E27" s="17">
        <f>'3 ROBOTY INSTALACYJNE'!K13</f>
        <v>0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</row>
    <row r="28" ht="15" outlineLevel="2">
      <c r="A28" s="13" t="s">
        <v>89</v>
      </c>
      <c r="B28" s="13" t="s">
        <v>38</v>
      </c>
      <c r="C28" s="13" t="s">
        <v>90</v>
      </c>
      <c r="D28" s="13" t="s">
        <v>91</v>
      </c>
      <c r="E28" s="17">
        <f>'3 ROBOTY INSTALACYJNE'!K24</f>
        <v>0</v>
      </c>
      <c r="F28" s="10" t="s">
        <v>1</v>
      </c>
      <c r="G28" s="10" t="s">
        <v>1</v>
      </c>
      <c r="H28" s="10" t="s">
        <v>1</v>
      </c>
      <c r="I28" s="10" t="s">
        <v>1</v>
      </c>
      <c r="J28" s="10" t="s">
        <v>1</v>
      </c>
      <c r="K28" s="10" t="s">
        <v>1</v>
      </c>
      <c r="L28" s="10" t="s">
        <v>1</v>
      </c>
    </row>
    <row r="33" ht="15">
      <c r="D33" s="8" t="s">
        <v>92</v>
      </c>
    </row>
    <row r="34" ht="15">
      <c r="E34" s="14">
        <v>1</v>
      </c>
      <c r="F34" s="8" t="s">
        <v>38</v>
      </c>
    </row>
  </sheetData>
  <mergeCells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41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13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14</v>
      </c>
      <c r="B3" s="7" t="s">
        <v>1</v>
      </c>
      <c r="C3" s="7" t="s">
        <v>10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15</v>
      </c>
      <c r="B5" s="1" t="s">
        <v>93</v>
      </c>
      <c r="C5" s="1" t="s">
        <v>94</v>
      </c>
      <c r="D5" s="1" t="s">
        <v>95</v>
      </c>
      <c r="E5" s="1" t="s">
        <v>96</v>
      </c>
      <c r="F5" s="1" t="s">
        <v>24</v>
      </c>
      <c r="G5" s="1" t="s">
        <v>97</v>
      </c>
      <c r="H5" s="1" t="s">
        <v>98</v>
      </c>
      <c r="I5" s="1" t="s">
        <v>99</v>
      </c>
      <c r="J5" s="1" t="s">
        <v>100</v>
      </c>
      <c r="K5" s="1" t="s">
        <v>19</v>
      </c>
      <c r="L5" s="1" t="s">
        <v>101</v>
      </c>
      <c r="M5" s="1" t="s">
        <v>102</v>
      </c>
      <c r="N5" s="1" t="s">
        <v>16</v>
      </c>
      <c r="O5" s="1" t="s">
        <v>103</v>
      </c>
    </row>
    <row r="6" ht="15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37</v>
      </c>
      <c r="M6" s="1" t="s">
        <v>62</v>
      </c>
      <c r="N6" s="1" t="s">
        <v>65</v>
      </c>
      <c r="O6" s="1" t="s">
        <v>68</v>
      </c>
    </row>
    <row r="7" ht="15">
      <c r="A7" s="11" t="s">
        <v>26</v>
      </c>
      <c r="B7" s="9" t="s">
        <v>1</v>
      </c>
      <c r="C7" s="9" t="s">
        <v>1</v>
      </c>
      <c r="D7" s="11" t="s">
        <v>104</v>
      </c>
      <c r="E7" s="11" t="s">
        <v>41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2" t="str">
        <f>'ZBIORCZE ZESTAWIENIE KOSZTÓW'!B8</f>
        <v> </v>
      </c>
      <c r="O7" s="13" t="s">
        <v>1</v>
      </c>
    </row>
    <row r="8" ht="15" outlineLevel="1">
      <c r="A8" s="13" t="s">
        <v>105</v>
      </c>
      <c r="B8" s="10" t="s">
        <v>1</v>
      </c>
      <c r="C8" s="10" t="s">
        <v>1</v>
      </c>
      <c r="D8" s="13" t="s">
        <v>106</v>
      </c>
      <c r="E8" s="13" t="s">
        <v>43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2" t="str">
        <f>'ZBIORCZE ZESTAWIENIE KOSZTÓW'!B8</f>
        <v> </v>
      </c>
      <c r="O8" s="13" t="s">
        <v>1</v>
      </c>
    </row>
    <row r="9" ht="15" outlineLevel="2">
      <c r="A9" s="13" t="s">
        <v>108</v>
      </c>
      <c r="B9" s="10" t="s">
        <v>1</v>
      </c>
      <c r="C9" s="10" t="s">
        <v>1</v>
      </c>
      <c r="D9" s="13" t="s">
        <v>109</v>
      </c>
      <c r="E9" s="13" t="s">
        <v>107</v>
      </c>
      <c r="F9" s="13" t="s">
        <v>110</v>
      </c>
      <c r="G9" s="17">
        <v>2972.102</v>
      </c>
      <c r="H9" s="12"/>
      <c r="I9" s="12">
        <v>1</v>
      </c>
      <c r="J9" s="12"/>
      <c r="K9" s="12">
        <f>ROUND(H9*J9, 2)</f>
        <v>0</v>
      </c>
      <c r="L9" s="16" t="s">
        <v>1</v>
      </c>
      <c r="M9" s="16" t="s">
        <v>1</v>
      </c>
      <c r="N9" s="12" t="str">
        <f>'ZBIORCZE ZESTAWIENIE KOSZTÓW'!B8</f>
        <v> </v>
      </c>
      <c r="O9" s="13" t="s">
        <v>111</v>
      </c>
    </row>
    <row r="10" ht="15" outlineLevel="2">
      <c r="A10" s="13" t="s">
        <v>113</v>
      </c>
      <c r="B10" s="10" t="s">
        <v>1</v>
      </c>
      <c r="C10" s="10" t="s">
        <v>1</v>
      </c>
      <c r="D10" s="13" t="s">
        <v>114</v>
      </c>
      <c r="E10" s="13" t="s">
        <v>112</v>
      </c>
      <c r="F10" s="13" t="s">
        <v>110</v>
      </c>
      <c r="G10" s="17">
        <v>5138.521</v>
      </c>
      <c r="H10" s="12"/>
      <c r="I10" s="12">
        <v>1</v>
      </c>
      <c r="J10" s="12"/>
      <c r="K10" s="12">
        <f>ROUND(H10*J10, 2)</f>
        <v>0</v>
      </c>
      <c r="L10" s="16" t="s">
        <v>1</v>
      </c>
      <c r="M10" s="16" t="s">
        <v>1</v>
      </c>
      <c r="N10" s="12" t="str">
        <f>'ZBIORCZE ZESTAWIENIE KOSZTÓW'!B8</f>
        <v> </v>
      </c>
      <c r="O10" s="13" t="s">
        <v>115</v>
      </c>
    </row>
    <row r="11" ht="15" outlineLevel="2">
      <c r="A11" s="13" t="s">
        <v>117</v>
      </c>
      <c r="B11" s="10" t="s">
        <v>1</v>
      </c>
      <c r="C11" s="10" t="s">
        <v>1</v>
      </c>
      <c r="D11" s="13" t="s">
        <v>118</v>
      </c>
      <c r="E11" s="13" t="s">
        <v>116</v>
      </c>
      <c r="F11" s="13" t="s">
        <v>110</v>
      </c>
      <c r="G11" s="17">
        <v>5138.521</v>
      </c>
      <c r="H11" s="12"/>
      <c r="I11" s="12">
        <v>1</v>
      </c>
      <c r="J11" s="12"/>
      <c r="K11" s="12">
        <f>ROUND(H11*J11, 2)</f>
        <v>0</v>
      </c>
      <c r="L11" s="16" t="s">
        <v>1</v>
      </c>
      <c r="M11" s="16" t="s">
        <v>1</v>
      </c>
      <c r="N11" s="12" t="str">
        <f>'ZBIORCZE ZESTAWIENIE KOSZTÓW'!B8</f>
        <v> </v>
      </c>
      <c r="O11" s="13" t="s">
        <v>119</v>
      </c>
    </row>
    <row r="12" ht="15" outlineLevel="2">
      <c r="A12" s="13" t="s">
        <v>121</v>
      </c>
      <c r="B12" s="10" t="s">
        <v>1</v>
      </c>
      <c r="C12" s="10" t="s">
        <v>1</v>
      </c>
      <c r="D12" s="13" t="s">
        <v>122</v>
      </c>
      <c r="E12" s="13" t="s">
        <v>120</v>
      </c>
      <c r="F12" s="13" t="s">
        <v>110</v>
      </c>
      <c r="G12" s="17">
        <v>5138.521</v>
      </c>
      <c r="H12" s="12"/>
      <c r="I12" s="12">
        <v>1</v>
      </c>
      <c r="J12" s="12"/>
      <c r="K12" s="12">
        <f>ROUND(H12*J12, 2)</f>
        <v>0</v>
      </c>
      <c r="L12" s="16" t="s">
        <v>1</v>
      </c>
      <c r="M12" s="16" t="s">
        <v>1</v>
      </c>
      <c r="N12" s="12" t="str">
        <f>'ZBIORCZE ZESTAWIENIE KOSZTÓW'!B8</f>
        <v> </v>
      </c>
      <c r="O12" s="13" t="s">
        <v>123</v>
      </c>
    </row>
    <row r="13" ht="15" outlineLevel="2">
      <c r="A13" s="13" t="s">
        <v>125</v>
      </c>
      <c r="B13" s="10" t="s">
        <v>1</v>
      </c>
      <c r="C13" s="10" t="s">
        <v>1</v>
      </c>
      <c r="D13" s="13" t="s">
        <v>109</v>
      </c>
      <c r="E13" s="13" t="s">
        <v>124</v>
      </c>
      <c r="F13" s="13" t="s">
        <v>110</v>
      </c>
      <c r="G13" s="17">
        <v>2972.102</v>
      </c>
      <c r="H13" s="12"/>
      <c r="I13" s="12">
        <v>1</v>
      </c>
      <c r="J13" s="12"/>
      <c r="K13" s="12">
        <f>ROUND(H13*J13, 2)</f>
        <v>0</v>
      </c>
      <c r="L13" s="16" t="s">
        <v>1</v>
      </c>
      <c r="M13" s="16" t="s">
        <v>1</v>
      </c>
      <c r="N13" s="12" t="str">
        <f>'ZBIORCZE ZESTAWIENIE KOSZTÓW'!B8</f>
        <v> </v>
      </c>
      <c r="O13" s="13" t="s">
        <v>111</v>
      </c>
    </row>
    <row r="14" ht="15" outlineLevel="2">
      <c r="A14" s="13" t="s">
        <v>127</v>
      </c>
      <c r="B14" s="10" t="s">
        <v>1</v>
      </c>
      <c r="C14" s="10" t="s">
        <v>1</v>
      </c>
      <c r="D14" s="13" t="s">
        <v>128</v>
      </c>
      <c r="E14" s="13" t="s">
        <v>126</v>
      </c>
      <c r="F14" s="13" t="s">
        <v>110</v>
      </c>
      <c r="G14" s="17">
        <v>323.96</v>
      </c>
      <c r="H14" s="12"/>
      <c r="I14" s="12">
        <v>1</v>
      </c>
      <c r="J14" s="12"/>
      <c r="K14" s="12">
        <f>ROUND(H14*J14, 2)</f>
        <v>0</v>
      </c>
      <c r="L14" s="16" t="s">
        <v>1</v>
      </c>
      <c r="M14" s="16" t="s">
        <v>1</v>
      </c>
      <c r="N14" s="12" t="str">
        <f>'ZBIORCZE ZESTAWIENIE KOSZTÓW'!B8</f>
        <v> </v>
      </c>
      <c r="O14" s="13" t="s">
        <v>129</v>
      </c>
    </row>
    <row r="15" ht="15" outlineLevel="2">
      <c r="A15" s="20" t="s">
        <v>130</v>
      </c>
      <c r="B15" s="18" t="s">
        <v>1</v>
      </c>
      <c r="C15" s="18" t="s">
        <v>1</v>
      </c>
      <c r="D15" s="18" t="s">
        <v>1</v>
      </c>
      <c r="E15" s="18" t="s">
        <v>1</v>
      </c>
      <c r="F15" s="18" t="s">
        <v>1</v>
      </c>
      <c r="G15" s="18" t="s">
        <v>1</v>
      </c>
      <c r="H15" s="18" t="s">
        <v>1</v>
      </c>
      <c r="I15" s="18" t="s">
        <v>1</v>
      </c>
      <c r="J15" s="18" t="s">
        <v>1</v>
      </c>
      <c r="K15" s="12">
        <f>SUM(K9:K14)</f>
        <v>0</v>
      </c>
      <c r="L15" s="16" t="s">
        <v>1</v>
      </c>
      <c r="M15" s="16" t="s">
        <v>1</v>
      </c>
      <c r="N15" s="16" t="s">
        <v>1</v>
      </c>
      <c r="O15" s="19" t="s">
        <v>1</v>
      </c>
    </row>
    <row r="16" ht="15" outlineLevel="1">
      <c r="A16" s="13" t="s">
        <v>131</v>
      </c>
      <c r="B16" s="10" t="s">
        <v>1</v>
      </c>
      <c r="C16" s="10" t="s">
        <v>1</v>
      </c>
      <c r="D16" s="13" t="s">
        <v>106</v>
      </c>
      <c r="E16" s="13" t="s">
        <v>45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10" t="s">
        <v>1</v>
      </c>
      <c r="M16" s="10" t="s">
        <v>1</v>
      </c>
      <c r="N16" s="12" t="str">
        <f>'ZBIORCZE ZESTAWIENIE KOSZTÓW'!B8</f>
        <v> </v>
      </c>
      <c r="O16" s="13" t="s">
        <v>1</v>
      </c>
    </row>
    <row r="17" ht="15" outlineLevel="2">
      <c r="A17" s="13" t="s">
        <v>133</v>
      </c>
      <c r="B17" s="10" t="s">
        <v>1</v>
      </c>
      <c r="C17" s="10" t="s">
        <v>1</v>
      </c>
      <c r="D17" s="13" t="s">
        <v>134</v>
      </c>
      <c r="E17" s="13" t="s">
        <v>132</v>
      </c>
      <c r="F17" s="13" t="s">
        <v>110</v>
      </c>
      <c r="G17" s="17">
        <v>4.531</v>
      </c>
      <c r="H17" s="12"/>
      <c r="I17" s="12">
        <v>1</v>
      </c>
      <c r="J17" s="12"/>
      <c r="K17" s="12">
        <f>ROUND(H17*J17, 2)</f>
        <v>0</v>
      </c>
      <c r="L17" s="16" t="s">
        <v>1</v>
      </c>
      <c r="M17" s="16" t="s">
        <v>1</v>
      </c>
      <c r="N17" s="12" t="str">
        <f>'ZBIORCZE ZESTAWIENIE KOSZTÓW'!B8</f>
        <v> </v>
      </c>
      <c r="O17" s="13" t="s">
        <v>135</v>
      </c>
    </row>
    <row r="18" ht="15" outlineLevel="2">
      <c r="A18" s="13" t="s">
        <v>137</v>
      </c>
      <c r="B18" s="10" t="s">
        <v>1</v>
      </c>
      <c r="C18" s="10" t="s">
        <v>1</v>
      </c>
      <c r="D18" s="13" t="s">
        <v>138</v>
      </c>
      <c r="E18" s="13" t="s">
        <v>136</v>
      </c>
      <c r="F18" s="13" t="s">
        <v>110</v>
      </c>
      <c r="G18" s="17">
        <v>4.531</v>
      </c>
      <c r="H18" s="12"/>
      <c r="I18" s="12">
        <v>1</v>
      </c>
      <c r="J18" s="12"/>
      <c r="K18" s="12">
        <f>ROUND(H18*J18, 2)</f>
        <v>0</v>
      </c>
      <c r="L18" s="16" t="s">
        <v>1</v>
      </c>
      <c r="M18" s="16" t="s">
        <v>1</v>
      </c>
      <c r="N18" s="12" t="str">
        <f>'ZBIORCZE ZESTAWIENIE KOSZTÓW'!B8</f>
        <v> </v>
      </c>
      <c r="O18" s="13" t="s">
        <v>139</v>
      </c>
    </row>
    <row r="19" ht="15" outlineLevel="2">
      <c r="A19" s="13" t="s">
        <v>141</v>
      </c>
      <c r="B19" s="10" t="s">
        <v>1</v>
      </c>
      <c r="C19" s="10" t="s">
        <v>1</v>
      </c>
      <c r="D19" s="13" t="s">
        <v>142</v>
      </c>
      <c r="E19" s="13" t="s">
        <v>140</v>
      </c>
      <c r="F19" s="13" t="s">
        <v>110</v>
      </c>
      <c r="G19" s="17">
        <v>4.531</v>
      </c>
      <c r="H19" s="12"/>
      <c r="I19" s="12">
        <v>1</v>
      </c>
      <c r="J19" s="12"/>
      <c r="K19" s="12">
        <f>ROUND(H19*J19, 2)</f>
        <v>0</v>
      </c>
      <c r="L19" s="16" t="s">
        <v>1</v>
      </c>
      <c r="M19" s="16" t="s">
        <v>1</v>
      </c>
      <c r="N19" s="12" t="str">
        <f>'ZBIORCZE ZESTAWIENIE KOSZTÓW'!B8</f>
        <v> </v>
      </c>
      <c r="O19" s="13" t="s">
        <v>143</v>
      </c>
    </row>
    <row r="20" ht="15" outlineLevel="2">
      <c r="A20" s="13" t="s">
        <v>145</v>
      </c>
      <c r="B20" s="10" t="s">
        <v>1</v>
      </c>
      <c r="C20" s="10" t="s">
        <v>1</v>
      </c>
      <c r="D20" s="13" t="s">
        <v>146</v>
      </c>
      <c r="E20" s="13" t="s">
        <v>144</v>
      </c>
      <c r="F20" s="13" t="s">
        <v>110</v>
      </c>
      <c r="G20" s="17">
        <v>4.531</v>
      </c>
      <c r="H20" s="12"/>
      <c r="I20" s="12">
        <v>1</v>
      </c>
      <c r="J20" s="12"/>
      <c r="K20" s="12">
        <f>ROUND(H20*J20, 2)</f>
        <v>0</v>
      </c>
      <c r="L20" s="16" t="s">
        <v>1</v>
      </c>
      <c r="M20" s="16" t="s">
        <v>1</v>
      </c>
      <c r="N20" s="12" t="str">
        <f>'ZBIORCZE ZESTAWIENIE KOSZTÓW'!B8</f>
        <v> </v>
      </c>
      <c r="O20" s="13" t="s">
        <v>147</v>
      </c>
    </row>
    <row r="21" ht="15" outlineLevel="2">
      <c r="A21" s="13" t="s">
        <v>149</v>
      </c>
      <c r="B21" s="10" t="s">
        <v>1</v>
      </c>
      <c r="C21" s="10" t="s">
        <v>1</v>
      </c>
      <c r="D21" s="13" t="s">
        <v>150</v>
      </c>
      <c r="E21" s="13" t="s">
        <v>148</v>
      </c>
      <c r="F21" s="13" t="s">
        <v>110</v>
      </c>
      <c r="G21" s="17">
        <v>4.531</v>
      </c>
      <c r="H21" s="12"/>
      <c r="I21" s="12">
        <v>1</v>
      </c>
      <c r="J21" s="12"/>
      <c r="K21" s="12">
        <f>ROUND(H21*J21, 2)</f>
        <v>0</v>
      </c>
      <c r="L21" s="16" t="s">
        <v>1</v>
      </c>
      <c r="M21" s="16" t="s">
        <v>1</v>
      </c>
      <c r="N21" s="12" t="str">
        <f>'ZBIORCZE ZESTAWIENIE KOSZTÓW'!B8</f>
        <v> </v>
      </c>
      <c r="O21" s="13" t="s">
        <v>151</v>
      </c>
    </row>
    <row r="22" ht="15" outlineLevel="2">
      <c r="A22" s="13" t="s">
        <v>153</v>
      </c>
      <c r="B22" s="10" t="s">
        <v>1</v>
      </c>
      <c r="C22" s="10" t="s">
        <v>1</v>
      </c>
      <c r="D22" s="13" t="s">
        <v>154</v>
      </c>
      <c r="E22" s="13" t="s">
        <v>152</v>
      </c>
      <c r="F22" s="13" t="s">
        <v>110</v>
      </c>
      <c r="G22" s="17">
        <v>4.41</v>
      </c>
      <c r="H22" s="12"/>
      <c r="I22" s="12">
        <v>1</v>
      </c>
      <c r="J22" s="12"/>
      <c r="K22" s="12">
        <f>ROUND(H22*J22, 2)</f>
        <v>0</v>
      </c>
      <c r="L22" s="16" t="s">
        <v>1</v>
      </c>
      <c r="M22" s="16" t="s">
        <v>1</v>
      </c>
      <c r="N22" s="12" t="str">
        <f>'ZBIORCZE ZESTAWIENIE KOSZTÓW'!B8</f>
        <v> </v>
      </c>
      <c r="O22" s="13" t="s">
        <v>155</v>
      </c>
    </row>
    <row r="23" ht="15" outlineLevel="2">
      <c r="A23" s="13" t="s">
        <v>157</v>
      </c>
      <c r="B23" s="10" t="s">
        <v>1</v>
      </c>
      <c r="C23" s="10" t="s">
        <v>1</v>
      </c>
      <c r="D23" s="13" t="s">
        <v>146</v>
      </c>
      <c r="E23" s="13" t="s">
        <v>156</v>
      </c>
      <c r="F23" s="13" t="s">
        <v>158</v>
      </c>
      <c r="G23" s="17">
        <v>1</v>
      </c>
      <c r="H23" s="12"/>
      <c r="I23" s="12">
        <v>1</v>
      </c>
      <c r="J23" s="12"/>
      <c r="K23" s="12">
        <f>ROUND(H23*J23, 2)</f>
        <v>0</v>
      </c>
      <c r="L23" s="16" t="s">
        <v>1</v>
      </c>
      <c r="M23" s="16" t="s">
        <v>1</v>
      </c>
      <c r="N23" s="12" t="str">
        <f>'ZBIORCZE ZESTAWIENIE KOSZTÓW'!B8</f>
        <v> </v>
      </c>
      <c r="O23" s="13" t="s">
        <v>1</v>
      </c>
    </row>
    <row r="24" ht="15" outlineLevel="2">
      <c r="A24" s="20" t="s">
        <v>159</v>
      </c>
      <c r="B24" s="18" t="s">
        <v>1</v>
      </c>
      <c r="C24" s="18" t="s">
        <v>1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  <c r="J24" s="18" t="s">
        <v>1</v>
      </c>
      <c r="K24" s="12">
        <f>SUM(K17:K23)</f>
        <v>0</v>
      </c>
      <c r="L24" s="16" t="s">
        <v>1</v>
      </c>
      <c r="M24" s="16" t="s">
        <v>1</v>
      </c>
      <c r="N24" s="16" t="s">
        <v>1</v>
      </c>
      <c r="O24" s="19" t="s">
        <v>1</v>
      </c>
    </row>
    <row r="25" ht="15" outlineLevel="1">
      <c r="A25" s="13" t="s">
        <v>160</v>
      </c>
      <c r="B25" s="10" t="s">
        <v>1</v>
      </c>
      <c r="C25" s="10" t="s">
        <v>1</v>
      </c>
      <c r="D25" s="13" t="s">
        <v>106</v>
      </c>
      <c r="E25" s="13" t="s">
        <v>47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2" t="str">
        <f>'ZBIORCZE ZESTAWIENIE KOSZTÓW'!B8</f>
        <v> </v>
      </c>
      <c r="O25" s="13" t="s">
        <v>1</v>
      </c>
    </row>
    <row r="26" ht="15" outlineLevel="2">
      <c r="A26" s="13" t="s">
        <v>162</v>
      </c>
      <c r="B26" s="10" t="s">
        <v>1</v>
      </c>
      <c r="C26" s="10" t="s">
        <v>1</v>
      </c>
      <c r="D26" s="13" t="s">
        <v>163</v>
      </c>
      <c r="E26" s="13" t="s">
        <v>161</v>
      </c>
      <c r="F26" s="13" t="s">
        <v>164</v>
      </c>
      <c r="G26" s="17">
        <v>13</v>
      </c>
      <c r="H26" s="12"/>
      <c r="I26" s="12">
        <v>1</v>
      </c>
      <c r="J26" s="12"/>
      <c r="K26" s="12">
        <f>ROUND(H26*J26, 2)</f>
        <v>0</v>
      </c>
      <c r="L26" s="16" t="s">
        <v>1</v>
      </c>
      <c r="M26" s="16" t="s">
        <v>1</v>
      </c>
      <c r="N26" s="12" t="str">
        <f>'ZBIORCZE ZESTAWIENIE KOSZTÓW'!B8</f>
        <v> </v>
      </c>
      <c r="O26" s="13" t="s">
        <v>165</v>
      </c>
    </row>
    <row r="27" ht="15" outlineLevel="2">
      <c r="A27" s="13" t="s">
        <v>167</v>
      </c>
      <c r="B27" s="10" t="s">
        <v>1</v>
      </c>
      <c r="C27" s="10" t="s">
        <v>1</v>
      </c>
      <c r="D27" s="13" t="s">
        <v>163</v>
      </c>
      <c r="E27" s="13" t="s">
        <v>166</v>
      </c>
      <c r="F27" s="13" t="s">
        <v>164</v>
      </c>
      <c r="G27" s="17">
        <v>1</v>
      </c>
      <c r="H27" s="12"/>
      <c r="I27" s="12">
        <v>1</v>
      </c>
      <c r="J27" s="12"/>
      <c r="K27" s="12">
        <f>ROUND(H27*J27, 2)</f>
        <v>0</v>
      </c>
      <c r="L27" s="16" t="s">
        <v>1</v>
      </c>
      <c r="M27" s="16" t="s">
        <v>1</v>
      </c>
      <c r="N27" s="12" t="str">
        <f>'ZBIORCZE ZESTAWIENIE KOSZTÓW'!B8</f>
        <v> </v>
      </c>
      <c r="O27" s="13" t="s">
        <v>165</v>
      </c>
    </row>
    <row r="28" ht="15" outlineLevel="2">
      <c r="A28" s="13" t="s">
        <v>169</v>
      </c>
      <c r="B28" s="10" t="s">
        <v>1</v>
      </c>
      <c r="C28" s="10" t="s">
        <v>1</v>
      </c>
      <c r="D28" s="13" t="s">
        <v>170</v>
      </c>
      <c r="E28" s="13" t="s">
        <v>168</v>
      </c>
      <c r="F28" s="13" t="s">
        <v>110</v>
      </c>
      <c r="G28" s="17">
        <v>84</v>
      </c>
      <c r="H28" s="12"/>
      <c r="I28" s="12">
        <v>1</v>
      </c>
      <c r="J28" s="12"/>
      <c r="K28" s="12">
        <f>ROUND(H28*J28, 2)</f>
        <v>0</v>
      </c>
      <c r="L28" s="16" t="s">
        <v>1</v>
      </c>
      <c r="M28" s="16" t="s">
        <v>1</v>
      </c>
      <c r="N28" s="12" t="str">
        <f>'ZBIORCZE ZESTAWIENIE KOSZTÓW'!B8</f>
        <v> </v>
      </c>
      <c r="O28" s="13" t="s">
        <v>171</v>
      </c>
    </row>
    <row r="29" ht="15" outlineLevel="2">
      <c r="A29" s="13" t="s">
        <v>172</v>
      </c>
      <c r="B29" s="10" t="s">
        <v>1</v>
      </c>
      <c r="C29" s="10" t="s">
        <v>1</v>
      </c>
      <c r="D29" s="13" t="s">
        <v>146</v>
      </c>
      <c r="E29" s="13" t="s">
        <v>156</v>
      </c>
      <c r="F29" s="13" t="s">
        <v>158</v>
      </c>
      <c r="G29" s="17">
        <v>1</v>
      </c>
      <c r="H29" s="12"/>
      <c r="I29" s="12">
        <v>1</v>
      </c>
      <c r="J29" s="12"/>
      <c r="K29" s="12">
        <f>ROUND(H29*J29, 2)</f>
        <v>0</v>
      </c>
      <c r="L29" s="16" t="s">
        <v>1</v>
      </c>
      <c r="M29" s="16" t="s">
        <v>1</v>
      </c>
      <c r="N29" s="12" t="str">
        <f>'ZBIORCZE ZESTAWIENIE KOSZTÓW'!B8</f>
        <v> </v>
      </c>
      <c r="O29" s="13" t="s">
        <v>1</v>
      </c>
    </row>
    <row r="30" ht="15" outlineLevel="2">
      <c r="A30" s="20" t="s">
        <v>173</v>
      </c>
      <c r="B30" s="18" t="s">
        <v>1</v>
      </c>
      <c r="C30" s="18" t="s">
        <v>1</v>
      </c>
      <c r="D30" s="18" t="s">
        <v>1</v>
      </c>
      <c r="E30" s="18" t="s">
        <v>1</v>
      </c>
      <c r="F30" s="18" t="s">
        <v>1</v>
      </c>
      <c r="G30" s="18" t="s">
        <v>1</v>
      </c>
      <c r="H30" s="18" t="s">
        <v>1</v>
      </c>
      <c r="I30" s="18" t="s">
        <v>1</v>
      </c>
      <c r="J30" s="18" t="s">
        <v>1</v>
      </c>
      <c r="K30" s="12">
        <f>SUM(K26:K29)</f>
        <v>0</v>
      </c>
      <c r="L30" s="16" t="s">
        <v>1</v>
      </c>
      <c r="M30" s="16" t="s">
        <v>1</v>
      </c>
      <c r="N30" s="16" t="s">
        <v>1</v>
      </c>
      <c r="O30" s="19" t="s">
        <v>1</v>
      </c>
    </row>
    <row r="31" ht="15" outlineLevel="1">
      <c r="A31" s="13" t="s">
        <v>174</v>
      </c>
      <c r="B31" s="10" t="s">
        <v>1</v>
      </c>
      <c r="C31" s="10" t="s">
        <v>1</v>
      </c>
      <c r="D31" s="13" t="s">
        <v>106</v>
      </c>
      <c r="E31" s="13" t="s">
        <v>49</v>
      </c>
      <c r="F31" s="10" t="s">
        <v>1</v>
      </c>
      <c r="G31" s="10" t="s">
        <v>1</v>
      </c>
      <c r="H31" s="10" t="s">
        <v>1</v>
      </c>
      <c r="I31" s="10" t="s">
        <v>1</v>
      </c>
      <c r="J31" s="10" t="s">
        <v>1</v>
      </c>
      <c r="K31" s="10" t="s">
        <v>1</v>
      </c>
      <c r="L31" s="10" t="s">
        <v>1</v>
      </c>
      <c r="M31" s="10" t="s">
        <v>1</v>
      </c>
      <c r="N31" s="12" t="str">
        <f>'ZBIORCZE ZESTAWIENIE KOSZTÓW'!B8</f>
        <v> </v>
      </c>
      <c r="O31" s="13" t="s">
        <v>1</v>
      </c>
    </row>
    <row r="32" ht="15" outlineLevel="2">
      <c r="A32" s="13" t="s">
        <v>176</v>
      </c>
      <c r="B32" s="10" t="s">
        <v>1</v>
      </c>
      <c r="C32" s="10" t="s">
        <v>1</v>
      </c>
      <c r="D32" s="13" t="s">
        <v>177</v>
      </c>
      <c r="E32" s="13" t="s">
        <v>175</v>
      </c>
      <c r="F32" s="13" t="s">
        <v>178</v>
      </c>
      <c r="G32" s="17">
        <v>4</v>
      </c>
      <c r="H32" s="12"/>
      <c r="I32" s="12">
        <v>1</v>
      </c>
      <c r="J32" s="12"/>
      <c r="K32" s="12">
        <f>ROUND(H32*J32, 2)</f>
        <v>0</v>
      </c>
      <c r="L32" s="16" t="s">
        <v>1</v>
      </c>
      <c r="M32" s="16" t="s">
        <v>1</v>
      </c>
      <c r="N32" s="12" t="str">
        <f>'ZBIORCZE ZESTAWIENIE KOSZTÓW'!B8</f>
        <v> </v>
      </c>
      <c r="O32" s="13" t="s">
        <v>179</v>
      </c>
    </row>
    <row r="33" ht="15" outlineLevel="2">
      <c r="A33" s="13" t="s">
        <v>181</v>
      </c>
      <c r="B33" s="10" t="s">
        <v>1</v>
      </c>
      <c r="C33" s="10" t="s">
        <v>1</v>
      </c>
      <c r="D33" s="13" t="s">
        <v>177</v>
      </c>
      <c r="E33" s="13" t="s">
        <v>180</v>
      </c>
      <c r="F33" s="13" t="s">
        <v>178</v>
      </c>
      <c r="G33" s="17">
        <v>12</v>
      </c>
      <c r="H33" s="12"/>
      <c r="I33" s="12">
        <v>1</v>
      </c>
      <c r="J33" s="12"/>
      <c r="K33" s="12">
        <f>ROUND(H33*J33, 2)</f>
        <v>0</v>
      </c>
      <c r="L33" s="16" t="s">
        <v>1</v>
      </c>
      <c r="M33" s="16" t="s">
        <v>1</v>
      </c>
      <c r="N33" s="12" t="str">
        <f>'ZBIORCZE ZESTAWIENIE KOSZTÓW'!B8</f>
        <v> </v>
      </c>
      <c r="O33" s="13" t="s">
        <v>179</v>
      </c>
    </row>
    <row r="34" ht="15" outlineLevel="2">
      <c r="A34" s="13" t="s">
        <v>183</v>
      </c>
      <c r="B34" s="10" t="s">
        <v>1</v>
      </c>
      <c r="C34" s="10" t="s">
        <v>1</v>
      </c>
      <c r="D34" s="13" t="s">
        <v>184</v>
      </c>
      <c r="E34" s="13" t="s">
        <v>182</v>
      </c>
      <c r="F34" s="13" t="s">
        <v>178</v>
      </c>
      <c r="G34" s="17">
        <v>1</v>
      </c>
      <c r="H34" s="12"/>
      <c r="I34" s="12">
        <v>1</v>
      </c>
      <c r="J34" s="12"/>
      <c r="K34" s="12">
        <f>ROUND(H34*J34, 2)</f>
        <v>0</v>
      </c>
      <c r="L34" s="16" t="s">
        <v>1</v>
      </c>
      <c r="M34" s="16" t="s">
        <v>1</v>
      </c>
      <c r="N34" s="12" t="str">
        <f>'ZBIORCZE ZESTAWIENIE KOSZTÓW'!B8</f>
        <v> </v>
      </c>
      <c r="O34" s="13" t="s">
        <v>185</v>
      </c>
    </row>
    <row r="35" ht="15" outlineLevel="2">
      <c r="A35" s="13" t="s">
        <v>187</v>
      </c>
      <c r="B35" s="10" t="s">
        <v>1</v>
      </c>
      <c r="C35" s="10" t="s">
        <v>1</v>
      </c>
      <c r="D35" s="13" t="s">
        <v>184</v>
      </c>
      <c r="E35" s="13" t="s">
        <v>186</v>
      </c>
      <c r="F35" s="13" t="s">
        <v>178</v>
      </c>
      <c r="G35" s="17">
        <v>3</v>
      </c>
      <c r="H35" s="12"/>
      <c r="I35" s="12">
        <v>1</v>
      </c>
      <c r="J35" s="12"/>
      <c r="K35" s="12">
        <f>ROUND(H35*J35, 2)</f>
        <v>0</v>
      </c>
      <c r="L35" s="16" t="s">
        <v>1</v>
      </c>
      <c r="M35" s="16" t="s">
        <v>1</v>
      </c>
      <c r="N35" s="12" t="str">
        <f>'ZBIORCZE ZESTAWIENIE KOSZTÓW'!B8</f>
        <v> </v>
      </c>
      <c r="O35" s="13" t="s">
        <v>185</v>
      </c>
    </row>
    <row r="36" ht="15" outlineLevel="2">
      <c r="A36" s="13" t="s">
        <v>189</v>
      </c>
      <c r="B36" s="10" t="s">
        <v>1</v>
      </c>
      <c r="C36" s="10" t="s">
        <v>1</v>
      </c>
      <c r="D36" s="13" t="s">
        <v>190</v>
      </c>
      <c r="E36" s="13" t="s">
        <v>188</v>
      </c>
      <c r="F36" s="13" t="s">
        <v>191</v>
      </c>
      <c r="G36" s="17">
        <v>400</v>
      </c>
      <c r="H36" s="12"/>
      <c r="I36" s="12">
        <v>1</v>
      </c>
      <c r="J36" s="12"/>
      <c r="K36" s="12">
        <f>ROUND(H36*J36, 2)</f>
        <v>0</v>
      </c>
      <c r="L36" s="16" t="s">
        <v>1</v>
      </c>
      <c r="M36" s="16" t="s">
        <v>1</v>
      </c>
      <c r="N36" s="12" t="str">
        <f>'ZBIORCZE ZESTAWIENIE KOSZTÓW'!B8</f>
        <v> </v>
      </c>
      <c r="O36" s="13" t="s">
        <v>192</v>
      </c>
    </row>
    <row r="37" ht="15" outlineLevel="2">
      <c r="A37" s="20" t="s">
        <v>193</v>
      </c>
      <c r="B37" s="18" t="s">
        <v>1</v>
      </c>
      <c r="C37" s="18" t="s">
        <v>1</v>
      </c>
      <c r="D37" s="18" t="s">
        <v>1</v>
      </c>
      <c r="E37" s="18" t="s">
        <v>1</v>
      </c>
      <c r="F37" s="18" t="s">
        <v>1</v>
      </c>
      <c r="G37" s="18" t="s">
        <v>1</v>
      </c>
      <c r="H37" s="18" t="s">
        <v>1</v>
      </c>
      <c r="I37" s="18" t="s">
        <v>1</v>
      </c>
      <c r="J37" s="18" t="s">
        <v>1</v>
      </c>
      <c r="K37" s="12">
        <f>SUM(K32:K36)</f>
        <v>0</v>
      </c>
      <c r="L37" s="16" t="s">
        <v>1</v>
      </c>
      <c r="M37" s="16" t="s">
        <v>1</v>
      </c>
      <c r="N37" s="16" t="s">
        <v>1</v>
      </c>
      <c r="O37" s="19" t="s">
        <v>1</v>
      </c>
    </row>
    <row r="38" ht="15" outlineLevel="1">
      <c r="A38" s="20" t="s">
        <v>194</v>
      </c>
      <c r="B38" s="18" t="s">
        <v>1</v>
      </c>
      <c r="C38" s="18" t="s">
        <v>1</v>
      </c>
      <c r="D38" s="18" t="s">
        <v>1</v>
      </c>
      <c r="E38" s="18" t="s">
        <v>1</v>
      </c>
      <c r="F38" s="18" t="s">
        <v>1</v>
      </c>
      <c r="G38" s="18" t="s">
        <v>1</v>
      </c>
      <c r="H38" s="18" t="s">
        <v>1</v>
      </c>
      <c r="I38" s="18" t="s">
        <v>1</v>
      </c>
      <c r="J38" s="18" t="s">
        <v>1</v>
      </c>
      <c r="K38" s="21">
        <f>'1 TERMOMODERNIZACJA CZĘŚCI WYSO'!K15+'1 TERMOMODERNIZACJA CZĘŚCI WYSO'!K24+'1 TERMOMODERNIZACJA CZĘŚCI WYSO'!K30+'1 TERMOMODERNIZACJA CZĘŚCI WYSO'!K37</f>
        <v>0</v>
      </c>
      <c r="L38" s="16" t="s">
        <v>1</v>
      </c>
      <c r="M38" s="16" t="s">
        <v>1</v>
      </c>
      <c r="N38" s="16" t="s">
        <v>1</v>
      </c>
      <c r="O38" s="19" t="s">
        <v>1</v>
      </c>
    </row>
  </sheetData>
  <mergeCells>
    <mergeCell ref="A1:O1"/>
    <mergeCell ref="A2:B2"/>
    <mergeCell ref="C2:O2"/>
    <mergeCell ref="A3:B3"/>
    <mergeCell ref="C3:O3"/>
    <mergeCell ref="A15:J15"/>
    <mergeCell ref="A24:J24"/>
    <mergeCell ref="A30:J30"/>
    <mergeCell ref="A37:J37"/>
    <mergeCell ref="A38:J38"/>
  </mergeCells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9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51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13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14</v>
      </c>
      <c r="B3" s="7" t="s">
        <v>1</v>
      </c>
      <c r="C3" s="7" t="s">
        <v>10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15</v>
      </c>
      <c r="B5" s="1" t="s">
        <v>93</v>
      </c>
      <c r="C5" s="1" t="s">
        <v>94</v>
      </c>
      <c r="D5" s="1" t="s">
        <v>95</v>
      </c>
      <c r="E5" s="1" t="s">
        <v>96</v>
      </c>
      <c r="F5" s="1" t="s">
        <v>24</v>
      </c>
      <c r="G5" s="1" t="s">
        <v>97</v>
      </c>
      <c r="H5" s="1" t="s">
        <v>98</v>
      </c>
      <c r="I5" s="1" t="s">
        <v>99</v>
      </c>
      <c r="J5" s="1" t="s">
        <v>100</v>
      </c>
      <c r="K5" s="1" t="s">
        <v>19</v>
      </c>
      <c r="L5" s="1" t="s">
        <v>101</v>
      </c>
      <c r="M5" s="1" t="s">
        <v>102</v>
      </c>
      <c r="N5" s="1" t="s">
        <v>16</v>
      </c>
      <c r="O5" s="1" t="s">
        <v>103</v>
      </c>
    </row>
    <row r="6" ht="15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37</v>
      </c>
      <c r="M6" s="1" t="s">
        <v>62</v>
      </c>
      <c r="N6" s="1" t="s">
        <v>65</v>
      </c>
      <c r="O6" s="1" t="s">
        <v>68</v>
      </c>
    </row>
    <row r="7" ht="15">
      <c r="A7" s="11" t="s">
        <v>27</v>
      </c>
      <c r="B7" s="9" t="s">
        <v>1</v>
      </c>
      <c r="C7" s="9" t="s">
        <v>1</v>
      </c>
      <c r="D7" s="11" t="s">
        <v>104</v>
      </c>
      <c r="E7" s="11" t="s">
        <v>51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2" t="str">
        <f>'ZBIORCZE ZESTAWIENIE KOSZTÓW'!B13</f>
        <v> </v>
      </c>
      <c r="O7" s="13" t="s">
        <v>1</v>
      </c>
    </row>
    <row r="8" ht="15" outlineLevel="1">
      <c r="A8" s="13" t="s">
        <v>195</v>
      </c>
      <c r="B8" s="10" t="s">
        <v>1</v>
      </c>
      <c r="C8" s="10" t="s">
        <v>1</v>
      </c>
      <c r="D8" s="13" t="s">
        <v>106</v>
      </c>
      <c r="E8" s="13" t="s">
        <v>53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2" t="str">
        <f>'ZBIORCZE ZESTAWIENIE KOSZTÓW'!B13</f>
        <v> </v>
      </c>
      <c r="O8" s="13" t="s">
        <v>1</v>
      </c>
    </row>
    <row r="9" ht="15" outlineLevel="2">
      <c r="A9" s="13" t="s">
        <v>197</v>
      </c>
      <c r="B9" s="10" t="s">
        <v>1</v>
      </c>
      <c r="C9" s="10" t="s">
        <v>1</v>
      </c>
      <c r="D9" s="13" t="s">
        <v>198</v>
      </c>
      <c r="E9" s="13" t="s">
        <v>196</v>
      </c>
      <c r="F9" s="13" t="s">
        <v>110</v>
      </c>
      <c r="G9" s="17">
        <v>153.52</v>
      </c>
      <c r="H9" s="12"/>
      <c r="I9" s="12">
        <v>1</v>
      </c>
      <c r="J9" s="12"/>
      <c r="K9" s="12">
        <f>ROUND(H9*J9, 2)</f>
        <v>0</v>
      </c>
      <c r="L9" s="16" t="s">
        <v>1</v>
      </c>
      <c r="M9" s="16" t="s">
        <v>1</v>
      </c>
      <c r="N9" s="12" t="str">
        <f>'ZBIORCZE ZESTAWIENIE KOSZTÓW'!B13</f>
        <v> </v>
      </c>
      <c r="O9" s="13" t="s">
        <v>199</v>
      </c>
    </row>
    <row r="10" ht="15" outlineLevel="2">
      <c r="A10" s="13" t="s">
        <v>201</v>
      </c>
      <c r="B10" s="10" t="s">
        <v>1</v>
      </c>
      <c r="C10" s="10" t="s">
        <v>1</v>
      </c>
      <c r="D10" s="13" t="s">
        <v>202</v>
      </c>
      <c r="E10" s="13" t="s">
        <v>200</v>
      </c>
      <c r="F10" s="13" t="s">
        <v>110</v>
      </c>
      <c r="G10" s="17">
        <v>153.52</v>
      </c>
      <c r="H10" s="12"/>
      <c r="I10" s="12">
        <v>1</v>
      </c>
      <c r="J10" s="12"/>
      <c r="K10" s="12">
        <f>ROUND(H10*J10, 2)</f>
        <v>0</v>
      </c>
      <c r="L10" s="16" t="s">
        <v>1</v>
      </c>
      <c r="M10" s="16" t="s">
        <v>1</v>
      </c>
      <c r="N10" s="12" t="str">
        <f>'ZBIORCZE ZESTAWIENIE KOSZTÓW'!B13</f>
        <v> </v>
      </c>
      <c r="O10" s="13" t="s">
        <v>203</v>
      </c>
    </row>
    <row r="11" ht="15" outlineLevel="2">
      <c r="A11" s="13" t="s">
        <v>205</v>
      </c>
      <c r="B11" s="10" t="s">
        <v>1</v>
      </c>
      <c r="C11" s="10" t="s">
        <v>1</v>
      </c>
      <c r="D11" s="13" t="s">
        <v>206</v>
      </c>
      <c r="E11" s="13" t="s">
        <v>204</v>
      </c>
      <c r="F11" s="13" t="s">
        <v>110</v>
      </c>
      <c r="G11" s="17">
        <v>767.6</v>
      </c>
      <c r="H11" s="12"/>
      <c r="I11" s="12">
        <v>1</v>
      </c>
      <c r="J11" s="12"/>
      <c r="K11" s="12">
        <f>ROUND(H11*J11, 2)</f>
        <v>0</v>
      </c>
      <c r="L11" s="16" t="s">
        <v>1</v>
      </c>
      <c r="M11" s="16" t="s">
        <v>1</v>
      </c>
      <c r="N11" s="12" t="str">
        <f>'ZBIORCZE ZESTAWIENIE KOSZTÓW'!B13</f>
        <v> </v>
      </c>
      <c r="O11" s="13" t="s">
        <v>207</v>
      </c>
    </row>
    <row r="12" ht="15" outlineLevel="2">
      <c r="A12" s="13" t="s">
        <v>209</v>
      </c>
      <c r="B12" s="10" t="s">
        <v>1</v>
      </c>
      <c r="C12" s="10" t="s">
        <v>1</v>
      </c>
      <c r="D12" s="13" t="s">
        <v>210</v>
      </c>
      <c r="E12" s="13" t="s">
        <v>208</v>
      </c>
      <c r="F12" s="13" t="s">
        <v>211</v>
      </c>
      <c r="G12" s="17">
        <v>1454</v>
      </c>
      <c r="H12" s="12"/>
      <c r="I12" s="12">
        <v>1</v>
      </c>
      <c r="J12" s="12"/>
      <c r="K12" s="12">
        <f>ROUND(H12*J12, 2)</f>
        <v>0</v>
      </c>
      <c r="L12" s="16" t="s">
        <v>1</v>
      </c>
      <c r="M12" s="16" t="s">
        <v>1</v>
      </c>
      <c r="N12" s="12" t="str">
        <f>'ZBIORCZE ZESTAWIENIE KOSZTÓW'!B13</f>
        <v> </v>
      </c>
      <c r="O12" s="13" t="s">
        <v>212</v>
      </c>
    </row>
    <row r="13" ht="15" outlineLevel="2">
      <c r="A13" s="13" t="s">
        <v>214</v>
      </c>
      <c r="B13" s="10" t="s">
        <v>1</v>
      </c>
      <c r="C13" s="10" t="s">
        <v>1</v>
      </c>
      <c r="D13" s="13" t="s">
        <v>215</v>
      </c>
      <c r="E13" s="13" t="s">
        <v>213</v>
      </c>
      <c r="F13" s="13" t="s">
        <v>110</v>
      </c>
      <c r="G13" s="17">
        <v>767.6</v>
      </c>
      <c r="H13" s="12"/>
      <c r="I13" s="12">
        <v>1</v>
      </c>
      <c r="J13" s="12"/>
      <c r="K13" s="12">
        <f>ROUND(H13*J13, 2)</f>
        <v>0</v>
      </c>
      <c r="L13" s="16" t="s">
        <v>1</v>
      </c>
      <c r="M13" s="16" t="s">
        <v>1</v>
      </c>
      <c r="N13" s="12" t="str">
        <f>'ZBIORCZE ZESTAWIENIE KOSZTÓW'!B13</f>
        <v> </v>
      </c>
      <c r="O13" s="13" t="s">
        <v>216</v>
      </c>
    </row>
    <row r="14" ht="15" outlineLevel="2">
      <c r="A14" s="13" t="s">
        <v>218</v>
      </c>
      <c r="B14" s="10" t="s">
        <v>1</v>
      </c>
      <c r="C14" s="10" t="s">
        <v>1</v>
      </c>
      <c r="D14" s="13" t="s">
        <v>219</v>
      </c>
      <c r="E14" s="13" t="s">
        <v>217</v>
      </c>
      <c r="F14" s="13" t="s">
        <v>110</v>
      </c>
      <c r="G14" s="17">
        <v>740.6</v>
      </c>
      <c r="H14" s="12"/>
      <c r="I14" s="12">
        <v>1</v>
      </c>
      <c r="J14" s="12"/>
      <c r="K14" s="12">
        <f>ROUND(H14*J14, 2)</f>
        <v>0</v>
      </c>
      <c r="L14" s="16" t="s">
        <v>1</v>
      </c>
      <c r="M14" s="16" t="s">
        <v>1</v>
      </c>
      <c r="N14" s="12" t="str">
        <f>'ZBIORCZE ZESTAWIENIE KOSZTÓW'!B13</f>
        <v> </v>
      </c>
      <c r="O14" s="13" t="s">
        <v>220</v>
      </c>
    </row>
    <row r="15" ht="15" outlineLevel="2">
      <c r="A15" s="13" t="s">
        <v>222</v>
      </c>
      <c r="B15" s="10" t="s">
        <v>1</v>
      </c>
      <c r="C15" s="10" t="s">
        <v>1</v>
      </c>
      <c r="D15" s="13" t="s">
        <v>223</v>
      </c>
      <c r="E15" s="13" t="s">
        <v>221</v>
      </c>
      <c r="F15" s="13" t="s">
        <v>110</v>
      </c>
      <c r="G15" s="17">
        <v>27</v>
      </c>
      <c r="H15" s="12"/>
      <c r="I15" s="12">
        <v>1</v>
      </c>
      <c r="J15" s="12"/>
      <c r="K15" s="12">
        <f>ROUND(H15*J15, 2)</f>
        <v>0</v>
      </c>
      <c r="L15" s="16" t="s">
        <v>1</v>
      </c>
      <c r="M15" s="16" t="s">
        <v>1</v>
      </c>
      <c r="N15" s="12" t="str">
        <f>'ZBIORCZE ZESTAWIENIE KOSZTÓW'!B13</f>
        <v> </v>
      </c>
      <c r="O15" s="13" t="s">
        <v>224</v>
      </c>
    </row>
    <row r="16" ht="15" outlineLevel="2">
      <c r="A16" s="13" t="s">
        <v>226</v>
      </c>
      <c r="B16" s="10" t="s">
        <v>1</v>
      </c>
      <c r="C16" s="10" t="s">
        <v>1</v>
      </c>
      <c r="D16" s="13" t="s">
        <v>227</v>
      </c>
      <c r="E16" s="13" t="s">
        <v>225</v>
      </c>
      <c r="F16" s="13" t="s">
        <v>228</v>
      </c>
      <c r="G16" s="17">
        <v>4.298</v>
      </c>
      <c r="H16" s="12"/>
      <c r="I16" s="12">
        <v>1</v>
      </c>
      <c r="J16" s="12"/>
      <c r="K16" s="12">
        <f>ROUND(H16*J16, 2)</f>
        <v>0</v>
      </c>
      <c r="L16" s="16" t="s">
        <v>1</v>
      </c>
      <c r="M16" s="16" t="s">
        <v>1</v>
      </c>
      <c r="N16" s="12" t="str">
        <f>'ZBIORCZE ZESTAWIENIE KOSZTÓW'!B13</f>
        <v> </v>
      </c>
      <c r="O16" s="13" t="s">
        <v>229</v>
      </c>
    </row>
    <row r="17" ht="15" outlineLevel="2">
      <c r="A17" s="20" t="s">
        <v>230</v>
      </c>
      <c r="B17" s="18" t="s">
        <v>1</v>
      </c>
      <c r="C17" s="18" t="s">
        <v>1</v>
      </c>
      <c r="D17" s="18" t="s">
        <v>1</v>
      </c>
      <c r="E17" s="18" t="s">
        <v>1</v>
      </c>
      <c r="F17" s="18" t="s">
        <v>1</v>
      </c>
      <c r="G17" s="18" t="s">
        <v>1</v>
      </c>
      <c r="H17" s="18" t="s">
        <v>1</v>
      </c>
      <c r="I17" s="18" t="s">
        <v>1</v>
      </c>
      <c r="J17" s="18" t="s">
        <v>1</v>
      </c>
      <c r="K17" s="12">
        <f>SUM(K9:K16)</f>
        <v>0</v>
      </c>
      <c r="L17" s="16" t="s">
        <v>1</v>
      </c>
      <c r="M17" s="16" t="s">
        <v>1</v>
      </c>
      <c r="N17" s="16" t="s">
        <v>1</v>
      </c>
      <c r="O17" s="19" t="s">
        <v>1</v>
      </c>
    </row>
    <row r="18" ht="15" outlineLevel="1">
      <c r="A18" s="13" t="s">
        <v>231</v>
      </c>
      <c r="B18" s="10" t="s">
        <v>1</v>
      </c>
      <c r="C18" s="10" t="s">
        <v>1</v>
      </c>
      <c r="D18" s="13" t="s">
        <v>106</v>
      </c>
      <c r="E18" s="13" t="s">
        <v>55</v>
      </c>
      <c r="F18" s="10" t="s">
        <v>1</v>
      </c>
      <c r="G18" s="10" t="s">
        <v>1</v>
      </c>
      <c r="H18" s="10" t="s">
        <v>1</v>
      </c>
      <c r="I18" s="10" t="s">
        <v>1</v>
      </c>
      <c r="J18" s="10" t="s">
        <v>1</v>
      </c>
      <c r="K18" s="10" t="s">
        <v>1</v>
      </c>
      <c r="L18" s="10" t="s">
        <v>1</v>
      </c>
      <c r="M18" s="10" t="s">
        <v>1</v>
      </c>
      <c r="N18" s="12" t="str">
        <f>'ZBIORCZE ZESTAWIENIE KOSZTÓW'!B13</f>
        <v> </v>
      </c>
      <c r="O18" s="13" t="s">
        <v>1</v>
      </c>
    </row>
    <row r="19" ht="15" outlineLevel="2">
      <c r="A19" s="13" t="s">
        <v>233</v>
      </c>
      <c r="B19" s="10" t="s">
        <v>1</v>
      </c>
      <c r="C19" s="10" t="s">
        <v>1</v>
      </c>
      <c r="D19" s="13" t="s">
        <v>234</v>
      </c>
      <c r="E19" s="13" t="s">
        <v>232</v>
      </c>
      <c r="F19" s="13" t="s">
        <v>110</v>
      </c>
      <c r="G19" s="17">
        <v>47.395</v>
      </c>
      <c r="H19" s="12"/>
      <c r="I19" s="12">
        <v>1</v>
      </c>
      <c r="J19" s="12"/>
      <c r="K19" s="12">
        <f>ROUND(H19*J19, 2)</f>
        <v>0</v>
      </c>
      <c r="L19" s="16" t="s">
        <v>1</v>
      </c>
      <c r="M19" s="16" t="s">
        <v>1</v>
      </c>
      <c r="N19" s="12" t="str">
        <f>'ZBIORCZE ZESTAWIENIE KOSZTÓW'!B13</f>
        <v> </v>
      </c>
      <c r="O19" s="13" t="s">
        <v>235</v>
      </c>
    </row>
    <row r="20" ht="15" outlineLevel="2">
      <c r="A20" s="13" t="s">
        <v>237</v>
      </c>
      <c r="B20" s="10" t="s">
        <v>1</v>
      </c>
      <c r="C20" s="10" t="s">
        <v>1</v>
      </c>
      <c r="D20" s="13" t="s">
        <v>238</v>
      </c>
      <c r="E20" s="13" t="s">
        <v>236</v>
      </c>
      <c r="F20" s="13" t="s">
        <v>211</v>
      </c>
      <c r="G20" s="17">
        <v>5.75</v>
      </c>
      <c r="H20" s="12"/>
      <c r="I20" s="12">
        <v>1</v>
      </c>
      <c r="J20" s="12"/>
      <c r="K20" s="12">
        <f>ROUND(H20*J20, 2)</f>
        <v>0</v>
      </c>
      <c r="L20" s="16" t="s">
        <v>1</v>
      </c>
      <c r="M20" s="16" t="s">
        <v>1</v>
      </c>
      <c r="N20" s="12" t="str">
        <f>'ZBIORCZE ZESTAWIENIE KOSZTÓW'!B13</f>
        <v> </v>
      </c>
      <c r="O20" s="13" t="s">
        <v>239</v>
      </c>
    </row>
    <row r="21" ht="15" outlineLevel="2">
      <c r="A21" s="13" t="s">
        <v>241</v>
      </c>
      <c r="B21" s="10" t="s">
        <v>1</v>
      </c>
      <c r="C21" s="10" t="s">
        <v>1</v>
      </c>
      <c r="D21" s="13" t="s">
        <v>242</v>
      </c>
      <c r="E21" s="13" t="s">
        <v>240</v>
      </c>
      <c r="F21" s="13" t="s">
        <v>110</v>
      </c>
      <c r="G21" s="17">
        <v>15.08</v>
      </c>
      <c r="H21" s="12"/>
      <c r="I21" s="12">
        <v>1</v>
      </c>
      <c r="J21" s="12"/>
      <c r="K21" s="12">
        <f>ROUND(H21*J21, 2)</f>
        <v>0</v>
      </c>
      <c r="L21" s="16" t="s">
        <v>1</v>
      </c>
      <c r="M21" s="16" t="s">
        <v>1</v>
      </c>
      <c r="N21" s="12" t="str">
        <f>'ZBIORCZE ZESTAWIENIE KOSZTÓW'!B13</f>
        <v> </v>
      </c>
      <c r="O21" s="13" t="s">
        <v>243</v>
      </c>
    </row>
    <row r="22" ht="15" outlineLevel="2">
      <c r="A22" s="13" t="s">
        <v>245</v>
      </c>
      <c r="B22" s="10" t="s">
        <v>1</v>
      </c>
      <c r="C22" s="10" t="s">
        <v>1</v>
      </c>
      <c r="D22" s="13" t="s">
        <v>246</v>
      </c>
      <c r="E22" s="13" t="s">
        <v>244</v>
      </c>
      <c r="F22" s="13" t="s">
        <v>110</v>
      </c>
      <c r="G22" s="17">
        <v>4.644</v>
      </c>
      <c r="H22" s="12"/>
      <c r="I22" s="12">
        <v>1</v>
      </c>
      <c r="J22" s="12"/>
      <c r="K22" s="12">
        <f>ROUND(H22*J22, 2)</f>
        <v>0</v>
      </c>
      <c r="L22" s="16" t="s">
        <v>1</v>
      </c>
      <c r="M22" s="16" t="s">
        <v>1</v>
      </c>
      <c r="N22" s="12" t="str">
        <f>'ZBIORCZE ZESTAWIENIE KOSZTÓW'!B13</f>
        <v> </v>
      </c>
      <c r="O22" s="13" t="s">
        <v>147</v>
      </c>
    </row>
    <row r="23" ht="15" outlineLevel="2">
      <c r="A23" s="13" t="s">
        <v>248</v>
      </c>
      <c r="B23" s="10" t="s">
        <v>1</v>
      </c>
      <c r="C23" s="10" t="s">
        <v>1</v>
      </c>
      <c r="D23" s="13" t="s">
        <v>238</v>
      </c>
      <c r="E23" s="13" t="s">
        <v>247</v>
      </c>
      <c r="F23" s="13" t="s">
        <v>211</v>
      </c>
      <c r="G23" s="17">
        <v>24</v>
      </c>
      <c r="H23" s="12"/>
      <c r="I23" s="12">
        <v>1</v>
      </c>
      <c r="J23" s="12"/>
      <c r="K23" s="12">
        <f>ROUND(H23*J23, 2)</f>
        <v>0</v>
      </c>
      <c r="L23" s="16" t="s">
        <v>1</v>
      </c>
      <c r="M23" s="16" t="s">
        <v>1</v>
      </c>
      <c r="N23" s="12" t="str">
        <f>'ZBIORCZE ZESTAWIENIE KOSZTÓW'!B13</f>
        <v> </v>
      </c>
      <c r="O23" s="13" t="s">
        <v>239</v>
      </c>
    </row>
    <row r="24" ht="15" outlineLevel="2">
      <c r="A24" s="20" t="s">
        <v>249</v>
      </c>
      <c r="B24" s="18" t="s">
        <v>1</v>
      </c>
      <c r="C24" s="18" t="s">
        <v>1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  <c r="J24" s="18" t="s">
        <v>1</v>
      </c>
      <c r="K24" s="12">
        <f>SUM(K19:K23)</f>
        <v>0</v>
      </c>
      <c r="L24" s="16" t="s">
        <v>1</v>
      </c>
      <c r="M24" s="16" t="s">
        <v>1</v>
      </c>
      <c r="N24" s="16" t="s">
        <v>1</v>
      </c>
      <c r="O24" s="19" t="s">
        <v>1</v>
      </c>
    </row>
    <row r="25" ht="15" outlineLevel="1">
      <c r="A25" s="13" t="s">
        <v>250</v>
      </c>
      <c r="B25" s="10" t="s">
        <v>1</v>
      </c>
      <c r="C25" s="10" t="s">
        <v>1</v>
      </c>
      <c r="D25" s="13" t="s">
        <v>106</v>
      </c>
      <c r="E25" s="13" t="s">
        <v>57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2" t="str">
        <f>'ZBIORCZE ZESTAWIENIE KOSZTÓW'!B13</f>
        <v> </v>
      </c>
      <c r="O25" s="13" t="s">
        <v>1</v>
      </c>
    </row>
    <row r="26" ht="15" outlineLevel="2">
      <c r="A26" s="13" t="s">
        <v>251</v>
      </c>
      <c r="B26" s="10" t="s">
        <v>1</v>
      </c>
      <c r="C26" s="10" t="s">
        <v>1</v>
      </c>
      <c r="D26" s="13" t="s">
        <v>109</v>
      </c>
      <c r="E26" s="13" t="s">
        <v>107</v>
      </c>
      <c r="F26" s="13" t="s">
        <v>110</v>
      </c>
      <c r="G26" s="17">
        <v>470.195</v>
      </c>
      <c r="H26" s="12"/>
      <c r="I26" s="12">
        <v>1</v>
      </c>
      <c r="J26" s="12"/>
      <c r="K26" s="12">
        <f>ROUND(H26*J26, 2)</f>
        <v>0</v>
      </c>
      <c r="L26" s="16" t="s">
        <v>1</v>
      </c>
      <c r="M26" s="16" t="s">
        <v>1</v>
      </c>
      <c r="N26" s="12" t="str">
        <f>'ZBIORCZE ZESTAWIENIE KOSZTÓW'!B13</f>
        <v> </v>
      </c>
      <c r="O26" s="13" t="s">
        <v>111</v>
      </c>
    </row>
    <row r="27" ht="15" outlineLevel="2">
      <c r="A27" s="13" t="s">
        <v>252</v>
      </c>
      <c r="B27" s="10" t="s">
        <v>1</v>
      </c>
      <c r="C27" s="10" t="s">
        <v>1</v>
      </c>
      <c r="D27" s="13" t="s">
        <v>114</v>
      </c>
      <c r="E27" s="13" t="s">
        <v>112</v>
      </c>
      <c r="F27" s="13" t="s">
        <v>110</v>
      </c>
      <c r="G27" s="17">
        <v>470.195</v>
      </c>
      <c r="H27" s="12"/>
      <c r="I27" s="12">
        <v>1</v>
      </c>
      <c r="J27" s="12"/>
      <c r="K27" s="12">
        <f>ROUND(H27*J27, 2)</f>
        <v>0</v>
      </c>
      <c r="L27" s="16" t="s">
        <v>1</v>
      </c>
      <c r="M27" s="16" t="s">
        <v>1</v>
      </c>
      <c r="N27" s="12" t="str">
        <f>'ZBIORCZE ZESTAWIENIE KOSZTÓW'!B13</f>
        <v> </v>
      </c>
      <c r="O27" s="13" t="s">
        <v>115</v>
      </c>
    </row>
    <row r="28" ht="15" outlineLevel="2">
      <c r="A28" s="13" t="s">
        <v>253</v>
      </c>
      <c r="B28" s="10" t="s">
        <v>1</v>
      </c>
      <c r="C28" s="10" t="s">
        <v>1</v>
      </c>
      <c r="D28" s="13" t="s">
        <v>118</v>
      </c>
      <c r="E28" s="13" t="s">
        <v>116</v>
      </c>
      <c r="F28" s="13" t="s">
        <v>110</v>
      </c>
      <c r="G28" s="17">
        <v>470.195</v>
      </c>
      <c r="H28" s="12"/>
      <c r="I28" s="12">
        <v>1</v>
      </c>
      <c r="J28" s="12"/>
      <c r="K28" s="12">
        <f>ROUND(H28*J28, 2)</f>
        <v>0</v>
      </c>
      <c r="L28" s="16" t="s">
        <v>1</v>
      </c>
      <c r="M28" s="16" t="s">
        <v>1</v>
      </c>
      <c r="N28" s="12" t="str">
        <f>'ZBIORCZE ZESTAWIENIE KOSZTÓW'!B13</f>
        <v> </v>
      </c>
      <c r="O28" s="13" t="s">
        <v>119</v>
      </c>
    </row>
    <row r="29" ht="15" outlineLevel="2">
      <c r="A29" s="13" t="s">
        <v>254</v>
      </c>
      <c r="B29" s="10" t="s">
        <v>1</v>
      </c>
      <c r="C29" s="10" t="s">
        <v>1</v>
      </c>
      <c r="D29" s="13" t="s">
        <v>122</v>
      </c>
      <c r="E29" s="13" t="s">
        <v>120</v>
      </c>
      <c r="F29" s="13" t="s">
        <v>110</v>
      </c>
      <c r="G29" s="17">
        <v>470.195</v>
      </c>
      <c r="H29" s="12"/>
      <c r="I29" s="12">
        <v>1</v>
      </c>
      <c r="J29" s="12"/>
      <c r="K29" s="12">
        <f>ROUND(H29*J29, 2)</f>
        <v>0</v>
      </c>
      <c r="L29" s="16" t="s">
        <v>1</v>
      </c>
      <c r="M29" s="16" t="s">
        <v>1</v>
      </c>
      <c r="N29" s="12" t="str">
        <f>'ZBIORCZE ZESTAWIENIE KOSZTÓW'!B13</f>
        <v> </v>
      </c>
      <c r="O29" s="13" t="s">
        <v>123</v>
      </c>
    </row>
    <row r="30" ht="15" outlineLevel="2">
      <c r="A30" s="13" t="s">
        <v>255</v>
      </c>
      <c r="B30" s="10" t="s">
        <v>1</v>
      </c>
      <c r="C30" s="10" t="s">
        <v>1</v>
      </c>
      <c r="D30" s="13" t="s">
        <v>109</v>
      </c>
      <c r="E30" s="13" t="s">
        <v>124</v>
      </c>
      <c r="F30" s="13" t="s">
        <v>110</v>
      </c>
      <c r="G30" s="17">
        <v>470.195</v>
      </c>
      <c r="H30" s="12"/>
      <c r="I30" s="12">
        <v>1</v>
      </c>
      <c r="J30" s="12"/>
      <c r="K30" s="12">
        <f>ROUND(H30*J30, 2)</f>
        <v>0</v>
      </c>
      <c r="L30" s="16" t="s">
        <v>1</v>
      </c>
      <c r="M30" s="16" t="s">
        <v>1</v>
      </c>
      <c r="N30" s="12" t="str">
        <f>'ZBIORCZE ZESTAWIENIE KOSZTÓW'!B13</f>
        <v> </v>
      </c>
      <c r="O30" s="13" t="s">
        <v>111</v>
      </c>
    </row>
    <row r="31" ht="15" outlineLevel="2">
      <c r="A31" s="20" t="s">
        <v>256</v>
      </c>
      <c r="B31" s="18" t="s">
        <v>1</v>
      </c>
      <c r="C31" s="18" t="s">
        <v>1</v>
      </c>
      <c r="D31" s="18" t="s">
        <v>1</v>
      </c>
      <c r="E31" s="18" t="s">
        <v>1</v>
      </c>
      <c r="F31" s="18" t="s">
        <v>1</v>
      </c>
      <c r="G31" s="18" t="s">
        <v>1</v>
      </c>
      <c r="H31" s="18" t="s">
        <v>1</v>
      </c>
      <c r="I31" s="18" t="s">
        <v>1</v>
      </c>
      <c r="J31" s="18" t="s">
        <v>1</v>
      </c>
      <c r="K31" s="12">
        <f>SUM(K26:K30)</f>
        <v>0</v>
      </c>
      <c r="L31" s="16" t="s">
        <v>1</v>
      </c>
      <c r="M31" s="16" t="s">
        <v>1</v>
      </c>
      <c r="N31" s="16" t="s">
        <v>1</v>
      </c>
      <c r="O31" s="19" t="s">
        <v>1</v>
      </c>
    </row>
    <row r="32" ht="15" outlineLevel="1">
      <c r="A32" s="13" t="s">
        <v>257</v>
      </c>
      <c r="B32" s="10" t="s">
        <v>1</v>
      </c>
      <c r="C32" s="10" t="s">
        <v>1</v>
      </c>
      <c r="D32" s="13" t="s">
        <v>106</v>
      </c>
      <c r="E32" s="13" t="s">
        <v>59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2" t="str">
        <f>'ZBIORCZE ZESTAWIENIE KOSZTÓW'!B13</f>
        <v> </v>
      </c>
      <c r="O32" s="13" t="s">
        <v>1</v>
      </c>
    </row>
    <row r="33" ht="15" outlineLevel="2">
      <c r="A33" s="13" t="s">
        <v>258</v>
      </c>
      <c r="B33" s="10" t="s">
        <v>1</v>
      </c>
      <c r="C33" s="10" t="s">
        <v>1</v>
      </c>
      <c r="D33" s="13" t="s">
        <v>109</v>
      </c>
      <c r="E33" s="13" t="s">
        <v>107</v>
      </c>
      <c r="F33" s="13" t="s">
        <v>110</v>
      </c>
      <c r="G33" s="17">
        <v>222.19</v>
      </c>
      <c r="H33" s="12"/>
      <c r="I33" s="12">
        <v>1</v>
      </c>
      <c r="J33" s="12"/>
      <c r="K33" s="12">
        <f>ROUND(H33*J33, 2)</f>
        <v>0</v>
      </c>
      <c r="L33" s="16" t="s">
        <v>1</v>
      </c>
      <c r="M33" s="16" t="s">
        <v>1</v>
      </c>
      <c r="N33" s="12" t="str">
        <f>'ZBIORCZE ZESTAWIENIE KOSZTÓW'!B13</f>
        <v> </v>
      </c>
      <c r="O33" s="13" t="s">
        <v>111</v>
      </c>
    </row>
    <row r="34" ht="15" outlineLevel="2">
      <c r="A34" s="13" t="s">
        <v>259</v>
      </c>
      <c r="B34" s="10" t="s">
        <v>1</v>
      </c>
      <c r="C34" s="10" t="s">
        <v>1</v>
      </c>
      <c r="D34" s="13" t="s">
        <v>114</v>
      </c>
      <c r="E34" s="13" t="s">
        <v>112</v>
      </c>
      <c r="F34" s="13" t="s">
        <v>110</v>
      </c>
      <c r="G34" s="17">
        <v>222.19</v>
      </c>
      <c r="H34" s="12"/>
      <c r="I34" s="12">
        <v>1</v>
      </c>
      <c r="J34" s="12"/>
      <c r="K34" s="12">
        <f>ROUND(H34*J34, 2)</f>
        <v>0</v>
      </c>
      <c r="L34" s="16" t="s">
        <v>1</v>
      </c>
      <c r="M34" s="16" t="s">
        <v>1</v>
      </c>
      <c r="N34" s="12" t="str">
        <f>'ZBIORCZE ZESTAWIENIE KOSZTÓW'!B13</f>
        <v> </v>
      </c>
      <c r="O34" s="13" t="s">
        <v>115</v>
      </c>
    </row>
    <row r="35" ht="15" outlineLevel="2">
      <c r="A35" s="13" t="s">
        <v>260</v>
      </c>
      <c r="B35" s="10" t="s">
        <v>1</v>
      </c>
      <c r="C35" s="10" t="s">
        <v>1</v>
      </c>
      <c r="D35" s="13" t="s">
        <v>118</v>
      </c>
      <c r="E35" s="13" t="s">
        <v>116</v>
      </c>
      <c r="F35" s="13" t="s">
        <v>110</v>
      </c>
      <c r="G35" s="17">
        <v>222.19</v>
      </c>
      <c r="H35" s="12"/>
      <c r="I35" s="12">
        <v>1</v>
      </c>
      <c r="J35" s="12"/>
      <c r="K35" s="12">
        <f>ROUND(H35*J35, 2)</f>
        <v>0</v>
      </c>
      <c r="L35" s="16" t="s">
        <v>1</v>
      </c>
      <c r="M35" s="16" t="s">
        <v>1</v>
      </c>
      <c r="N35" s="12" t="str">
        <f>'ZBIORCZE ZESTAWIENIE KOSZTÓW'!B13</f>
        <v> </v>
      </c>
      <c r="O35" s="13" t="s">
        <v>119</v>
      </c>
    </row>
    <row r="36" ht="15" outlineLevel="2">
      <c r="A36" s="13" t="s">
        <v>261</v>
      </c>
      <c r="B36" s="10" t="s">
        <v>1</v>
      </c>
      <c r="C36" s="10" t="s">
        <v>1</v>
      </c>
      <c r="D36" s="13" t="s">
        <v>122</v>
      </c>
      <c r="E36" s="13" t="s">
        <v>120</v>
      </c>
      <c r="F36" s="13" t="s">
        <v>110</v>
      </c>
      <c r="G36" s="17">
        <v>222.19</v>
      </c>
      <c r="H36" s="12"/>
      <c r="I36" s="12">
        <v>1</v>
      </c>
      <c r="J36" s="12"/>
      <c r="K36" s="12">
        <f>ROUND(H36*J36, 2)</f>
        <v>0</v>
      </c>
      <c r="L36" s="16" t="s">
        <v>1</v>
      </c>
      <c r="M36" s="16" t="s">
        <v>1</v>
      </c>
      <c r="N36" s="12" t="str">
        <f>'ZBIORCZE ZESTAWIENIE KOSZTÓW'!B13</f>
        <v> </v>
      </c>
      <c r="O36" s="13" t="s">
        <v>123</v>
      </c>
    </row>
    <row r="37" ht="15" outlineLevel="2">
      <c r="A37" s="13" t="s">
        <v>262</v>
      </c>
      <c r="B37" s="10" t="s">
        <v>1</v>
      </c>
      <c r="C37" s="10" t="s">
        <v>1</v>
      </c>
      <c r="D37" s="13" t="s">
        <v>109</v>
      </c>
      <c r="E37" s="13" t="s">
        <v>124</v>
      </c>
      <c r="F37" s="13" t="s">
        <v>110</v>
      </c>
      <c r="G37" s="17">
        <v>222.19</v>
      </c>
      <c r="H37" s="12"/>
      <c r="I37" s="12">
        <v>1</v>
      </c>
      <c r="J37" s="12"/>
      <c r="K37" s="12">
        <f>ROUND(H37*J37, 2)</f>
        <v>0</v>
      </c>
      <c r="L37" s="16" t="s">
        <v>1</v>
      </c>
      <c r="M37" s="16" t="s">
        <v>1</v>
      </c>
      <c r="N37" s="12" t="str">
        <f>'ZBIORCZE ZESTAWIENIE KOSZTÓW'!B13</f>
        <v> </v>
      </c>
      <c r="O37" s="13" t="s">
        <v>111</v>
      </c>
    </row>
    <row r="38" ht="15" outlineLevel="2">
      <c r="A38" s="13" t="s">
        <v>263</v>
      </c>
      <c r="B38" s="10" t="s">
        <v>1</v>
      </c>
      <c r="C38" s="10" t="s">
        <v>1</v>
      </c>
      <c r="D38" s="13" t="s">
        <v>128</v>
      </c>
      <c r="E38" s="13" t="s">
        <v>126</v>
      </c>
      <c r="F38" s="13" t="s">
        <v>110</v>
      </c>
      <c r="G38" s="17">
        <v>161.98</v>
      </c>
      <c r="H38" s="12"/>
      <c r="I38" s="12">
        <v>1</v>
      </c>
      <c r="J38" s="12"/>
      <c r="K38" s="12">
        <f>ROUND(H38*J38, 2)</f>
        <v>0</v>
      </c>
      <c r="L38" s="16" t="s">
        <v>1</v>
      </c>
      <c r="M38" s="16" t="s">
        <v>1</v>
      </c>
      <c r="N38" s="12" t="str">
        <f>'ZBIORCZE ZESTAWIENIE KOSZTÓW'!B13</f>
        <v> </v>
      </c>
      <c r="O38" s="13" t="s">
        <v>129</v>
      </c>
    </row>
    <row r="39" ht="15" outlineLevel="2">
      <c r="A39" s="20" t="s">
        <v>264</v>
      </c>
      <c r="B39" s="18" t="s">
        <v>1</v>
      </c>
      <c r="C39" s="18" t="s">
        <v>1</v>
      </c>
      <c r="D39" s="18" t="s">
        <v>1</v>
      </c>
      <c r="E39" s="18" t="s">
        <v>1</v>
      </c>
      <c r="F39" s="18" t="s">
        <v>1</v>
      </c>
      <c r="G39" s="18" t="s">
        <v>1</v>
      </c>
      <c r="H39" s="18" t="s">
        <v>1</v>
      </c>
      <c r="I39" s="18" t="s">
        <v>1</v>
      </c>
      <c r="J39" s="18" t="s">
        <v>1</v>
      </c>
      <c r="K39" s="12">
        <f>SUM(K33:K38)</f>
        <v>0</v>
      </c>
      <c r="L39" s="16" t="s">
        <v>1</v>
      </c>
      <c r="M39" s="16" t="s">
        <v>1</v>
      </c>
      <c r="N39" s="16" t="s">
        <v>1</v>
      </c>
      <c r="O39" s="19" t="s">
        <v>1</v>
      </c>
    </row>
    <row r="40" ht="15" outlineLevel="1">
      <c r="A40" s="13" t="s">
        <v>265</v>
      </c>
      <c r="B40" s="10" t="s">
        <v>1</v>
      </c>
      <c r="C40" s="10" t="s">
        <v>1</v>
      </c>
      <c r="D40" s="13" t="s">
        <v>106</v>
      </c>
      <c r="E40" s="13" t="s">
        <v>61</v>
      </c>
      <c r="F40" s="10" t="s">
        <v>1</v>
      </c>
      <c r="G40" s="10" t="s">
        <v>1</v>
      </c>
      <c r="H40" s="10" t="s">
        <v>1</v>
      </c>
      <c r="I40" s="10" t="s">
        <v>1</v>
      </c>
      <c r="J40" s="10" t="s">
        <v>1</v>
      </c>
      <c r="K40" s="10" t="s">
        <v>1</v>
      </c>
      <c r="L40" s="10" t="s">
        <v>1</v>
      </c>
      <c r="M40" s="10" t="s">
        <v>1</v>
      </c>
      <c r="N40" s="12" t="str">
        <f>'ZBIORCZE ZESTAWIENIE KOSZTÓW'!B13</f>
        <v> </v>
      </c>
      <c r="O40" s="13" t="s">
        <v>1</v>
      </c>
    </row>
    <row r="41" ht="15" outlineLevel="2">
      <c r="A41" s="13" t="s">
        <v>267</v>
      </c>
      <c r="B41" s="10" t="s">
        <v>1</v>
      </c>
      <c r="C41" s="10" t="s">
        <v>1</v>
      </c>
      <c r="D41" s="13" t="s">
        <v>268</v>
      </c>
      <c r="E41" s="13" t="s">
        <v>266</v>
      </c>
      <c r="F41" s="13" t="s">
        <v>110</v>
      </c>
      <c r="G41" s="17">
        <v>289.166</v>
      </c>
      <c r="H41" s="12"/>
      <c r="I41" s="12">
        <v>1</v>
      </c>
      <c r="J41" s="12"/>
      <c r="K41" s="12">
        <f>ROUND(H41*J41, 2)</f>
        <v>0</v>
      </c>
      <c r="L41" s="16" t="s">
        <v>1</v>
      </c>
      <c r="M41" s="16" t="s">
        <v>1</v>
      </c>
      <c r="N41" s="12" t="str">
        <f>'ZBIORCZE ZESTAWIENIE KOSZTÓW'!B13</f>
        <v> </v>
      </c>
      <c r="O41" s="13" t="s">
        <v>269</v>
      </c>
    </row>
    <row r="42" ht="15" outlineLevel="2">
      <c r="A42" s="13" t="s">
        <v>271</v>
      </c>
      <c r="B42" s="10" t="s">
        <v>1</v>
      </c>
      <c r="C42" s="10" t="s">
        <v>1</v>
      </c>
      <c r="D42" s="13" t="s">
        <v>272</v>
      </c>
      <c r="E42" s="13" t="s">
        <v>270</v>
      </c>
      <c r="F42" s="13" t="s">
        <v>110</v>
      </c>
      <c r="G42" s="17">
        <v>289.166</v>
      </c>
      <c r="H42" s="12"/>
      <c r="I42" s="12">
        <v>1</v>
      </c>
      <c r="J42" s="12"/>
      <c r="K42" s="12">
        <f>ROUND(H42*J42, 2)</f>
        <v>0</v>
      </c>
      <c r="L42" s="16" t="s">
        <v>1</v>
      </c>
      <c r="M42" s="16" t="s">
        <v>1</v>
      </c>
      <c r="N42" s="12" t="str">
        <f>'ZBIORCZE ZESTAWIENIE KOSZTÓW'!B13</f>
        <v> </v>
      </c>
      <c r="O42" s="13" t="s">
        <v>273</v>
      </c>
    </row>
    <row r="43" ht="15" outlineLevel="2">
      <c r="A43" s="13" t="s">
        <v>275</v>
      </c>
      <c r="B43" s="10" t="s">
        <v>1</v>
      </c>
      <c r="C43" s="10" t="s">
        <v>1</v>
      </c>
      <c r="D43" s="13" t="s">
        <v>276</v>
      </c>
      <c r="E43" s="13" t="s">
        <v>274</v>
      </c>
      <c r="F43" s="13" t="s">
        <v>110</v>
      </c>
      <c r="G43" s="17">
        <v>289.166</v>
      </c>
      <c r="H43" s="12"/>
      <c r="I43" s="12">
        <v>1</v>
      </c>
      <c r="J43" s="12"/>
      <c r="K43" s="12">
        <f>ROUND(H43*J43, 2)</f>
        <v>0</v>
      </c>
      <c r="L43" s="16" t="s">
        <v>1</v>
      </c>
      <c r="M43" s="16" t="s">
        <v>1</v>
      </c>
      <c r="N43" s="12" t="str">
        <f>'ZBIORCZE ZESTAWIENIE KOSZTÓW'!B13</f>
        <v> </v>
      </c>
      <c r="O43" s="13" t="s">
        <v>277</v>
      </c>
    </row>
    <row r="44" ht="15" outlineLevel="2">
      <c r="A44" s="13" t="s">
        <v>279</v>
      </c>
      <c r="B44" s="10" t="s">
        <v>1</v>
      </c>
      <c r="C44" s="10" t="s">
        <v>1</v>
      </c>
      <c r="D44" s="13" t="s">
        <v>280</v>
      </c>
      <c r="E44" s="13" t="s">
        <v>278</v>
      </c>
      <c r="F44" s="13" t="s">
        <v>164</v>
      </c>
      <c r="G44" s="17">
        <v>1</v>
      </c>
      <c r="H44" s="12"/>
      <c r="I44" s="12">
        <v>1</v>
      </c>
      <c r="J44" s="12"/>
      <c r="K44" s="12">
        <f>ROUND(H44*J44, 2)</f>
        <v>0</v>
      </c>
      <c r="L44" s="16" t="s">
        <v>1</v>
      </c>
      <c r="M44" s="16" t="s">
        <v>1</v>
      </c>
      <c r="N44" s="12" t="str">
        <f>'ZBIORCZE ZESTAWIENIE KOSZTÓW'!B13</f>
        <v> </v>
      </c>
      <c r="O44" s="13" t="s">
        <v>147</v>
      </c>
    </row>
    <row r="45" ht="15" outlineLevel="2">
      <c r="A45" s="20" t="s">
        <v>281</v>
      </c>
      <c r="B45" s="18" t="s">
        <v>1</v>
      </c>
      <c r="C45" s="18" t="s">
        <v>1</v>
      </c>
      <c r="D45" s="18" t="s">
        <v>1</v>
      </c>
      <c r="E45" s="18" t="s">
        <v>1</v>
      </c>
      <c r="F45" s="18" t="s">
        <v>1</v>
      </c>
      <c r="G45" s="18" t="s">
        <v>1</v>
      </c>
      <c r="H45" s="18" t="s">
        <v>1</v>
      </c>
      <c r="I45" s="18" t="s">
        <v>1</v>
      </c>
      <c r="J45" s="18" t="s">
        <v>1</v>
      </c>
      <c r="K45" s="12">
        <f>SUM(K41:K44)</f>
        <v>0</v>
      </c>
      <c r="L45" s="16" t="s">
        <v>1</v>
      </c>
      <c r="M45" s="16" t="s">
        <v>1</v>
      </c>
      <c r="N45" s="16" t="s">
        <v>1</v>
      </c>
      <c r="O45" s="19" t="s">
        <v>1</v>
      </c>
    </row>
    <row r="46" ht="15" outlineLevel="1">
      <c r="A46" s="13" t="s">
        <v>282</v>
      </c>
      <c r="B46" s="10" t="s">
        <v>1</v>
      </c>
      <c r="C46" s="10" t="s">
        <v>1</v>
      </c>
      <c r="D46" s="13" t="s">
        <v>106</v>
      </c>
      <c r="E46" s="13" t="s">
        <v>64</v>
      </c>
      <c r="F46" s="10" t="s">
        <v>1</v>
      </c>
      <c r="G46" s="10" t="s">
        <v>1</v>
      </c>
      <c r="H46" s="10" t="s">
        <v>1</v>
      </c>
      <c r="I46" s="10" t="s">
        <v>1</v>
      </c>
      <c r="J46" s="10" t="s">
        <v>1</v>
      </c>
      <c r="K46" s="10" t="s">
        <v>1</v>
      </c>
      <c r="L46" s="10" t="s">
        <v>1</v>
      </c>
      <c r="M46" s="10" t="s">
        <v>1</v>
      </c>
      <c r="N46" s="12" t="str">
        <f>'ZBIORCZE ZESTAWIENIE KOSZTÓW'!B13</f>
        <v> </v>
      </c>
      <c r="O46" s="13" t="s">
        <v>1</v>
      </c>
    </row>
    <row r="47" ht="15" outlineLevel="2">
      <c r="A47" s="13" t="s">
        <v>284</v>
      </c>
      <c r="B47" s="10" t="s">
        <v>1</v>
      </c>
      <c r="C47" s="10" t="s">
        <v>1</v>
      </c>
      <c r="D47" s="13" t="s">
        <v>246</v>
      </c>
      <c r="E47" s="13" t="s">
        <v>283</v>
      </c>
      <c r="F47" s="13" t="s">
        <v>164</v>
      </c>
      <c r="G47" s="17">
        <v>1</v>
      </c>
      <c r="H47" s="12"/>
      <c r="I47" s="12">
        <v>1</v>
      </c>
      <c r="J47" s="12"/>
      <c r="K47" s="12">
        <f>ROUND(H47*J47, 2)</f>
        <v>0</v>
      </c>
      <c r="L47" s="16" t="s">
        <v>1</v>
      </c>
      <c r="M47" s="16" t="s">
        <v>1</v>
      </c>
      <c r="N47" s="12" t="str">
        <f>'ZBIORCZE ZESTAWIENIE KOSZTÓW'!B13</f>
        <v> </v>
      </c>
      <c r="O47" s="13" t="s">
        <v>147</v>
      </c>
    </row>
    <row r="48" ht="15" outlineLevel="2">
      <c r="A48" s="13" t="s">
        <v>285</v>
      </c>
      <c r="B48" s="10" t="s">
        <v>1</v>
      </c>
      <c r="C48" s="10" t="s">
        <v>1</v>
      </c>
      <c r="D48" s="13" t="s">
        <v>227</v>
      </c>
      <c r="E48" s="13" t="s">
        <v>225</v>
      </c>
      <c r="F48" s="13" t="s">
        <v>228</v>
      </c>
      <c r="G48" s="17">
        <v>1.978</v>
      </c>
      <c r="H48" s="12"/>
      <c r="I48" s="12">
        <v>1</v>
      </c>
      <c r="J48" s="12"/>
      <c r="K48" s="12">
        <f>ROUND(H48*J48, 2)</f>
        <v>0</v>
      </c>
      <c r="L48" s="16" t="s">
        <v>1</v>
      </c>
      <c r="M48" s="16" t="s">
        <v>1</v>
      </c>
      <c r="N48" s="12" t="str">
        <f>'ZBIORCZE ZESTAWIENIE KOSZTÓW'!B13</f>
        <v> </v>
      </c>
      <c r="O48" s="13" t="s">
        <v>229</v>
      </c>
    </row>
    <row r="49" ht="15" outlineLevel="2">
      <c r="A49" s="20" t="s">
        <v>286</v>
      </c>
      <c r="B49" s="18" t="s">
        <v>1</v>
      </c>
      <c r="C49" s="18" t="s">
        <v>1</v>
      </c>
      <c r="D49" s="18" t="s">
        <v>1</v>
      </c>
      <c r="E49" s="18" t="s">
        <v>1</v>
      </c>
      <c r="F49" s="18" t="s">
        <v>1</v>
      </c>
      <c r="G49" s="18" t="s">
        <v>1</v>
      </c>
      <c r="H49" s="18" t="s">
        <v>1</v>
      </c>
      <c r="I49" s="18" t="s">
        <v>1</v>
      </c>
      <c r="J49" s="18" t="s">
        <v>1</v>
      </c>
      <c r="K49" s="12">
        <f>SUM(K47:K48)</f>
        <v>0</v>
      </c>
      <c r="L49" s="16" t="s">
        <v>1</v>
      </c>
      <c r="M49" s="16" t="s">
        <v>1</v>
      </c>
      <c r="N49" s="16" t="s">
        <v>1</v>
      </c>
      <c r="O49" s="19" t="s">
        <v>1</v>
      </c>
    </row>
    <row r="50" ht="15" outlineLevel="1">
      <c r="A50" s="13" t="s">
        <v>287</v>
      </c>
      <c r="B50" s="10" t="s">
        <v>1</v>
      </c>
      <c r="C50" s="10" t="s">
        <v>1</v>
      </c>
      <c r="D50" s="13" t="s">
        <v>106</v>
      </c>
      <c r="E50" s="13" t="s">
        <v>67</v>
      </c>
      <c r="F50" s="10" t="s">
        <v>1</v>
      </c>
      <c r="G50" s="10" t="s">
        <v>1</v>
      </c>
      <c r="H50" s="10" t="s">
        <v>1</v>
      </c>
      <c r="I50" s="10" t="s">
        <v>1</v>
      </c>
      <c r="J50" s="10" t="s">
        <v>1</v>
      </c>
      <c r="K50" s="10" t="s">
        <v>1</v>
      </c>
      <c r="L50" s="10" t="s">
        <v>1</v>
      </c>
      <c r="M50" s="10" t="s">
        <v>1</v>
      </c>
      <c r="N50" s="12" t="str">
        <f>'ZBIORCZE ZESTAWIENIE KOSZTÓW'!B13</f>
        <v> </v>
      </c>
      <c r="O50" s="13" t="s">
        <v>1</v>
      </c>
    </row>
    <row r="51" ht="15" outlineLevel="2">
      <c r="A51" s="13" t="s">
        <v>289</v>
      </c>
      <c r="B51" s="10" t="s">
        <v>1</v>
      </c>
      <c r="C51" s="10" t="s">
        <v>1</v>
      </c>
      <c r="D51" s="13" t="s">
        <v>290</v>
      </c>
      <c r="E51" s="13" t="s">
        <v>288</v>
      </c>
      <c r="F51" s="13" t="s">
        <v>110</v>
      </c>
      <c r="G51" s="17">
        <v>133.423</v>
      </c>
      <c r="H51" s="12"/>
      <c r="I51" s="12">
        <v>1</v>
      </c>
      <c r="J51" s="12"/>
      <c r="K51" s="12">
        <f>ROUND(H51*J51, 2)</f>
        <v>0</v>
      </c>
      <c r="L51" s="16" t="s">
        <v>1</v>
      </c>
      <c r="M51" s="16" t="s">
        <v>1</v>
      </c>
      <c r="N51" s="12" t="str">
        <f>'ZBIORCZE ZESTAWIENIE KOSZTÓW'!B13</f>
        <v> </v>
      </c>
      <c r="O51" s="13" t="s">
        <v>291</v>
      </c>
    </row>
    <row r="52" ht="15" outlineLevel="2">
      <c r="A52" s="20" t="s">
        <v>292</v>
      </c>
      <c r="B52" s="18" t="s">
        <v>1</v>
      </c>
      <c r="C52" s="18" t="s">
        <v>1</v>
      </c>
      <c r="D52" s="18" t="s">
        <v>1</v>
      </c>
      <c r="E52" s="18" t="s">
        <v>1</v>
      </c>
      <c r="F52" s="18" t="s">
        <v>1</v>
      </c>
      <c r="G52" s="18" t="s">
        <v>1</v>
      </c>
      <c r="H52" s="18" t="s">
        <v>1</v>
      </c>
      <c r="I52" s="18" t="s">
        <v>1</v>
      </c>
      <c r="J52" s="18" t="s">
        <v>1</v>
      </c>
      <c r="K52" s="12">
        <f>SUM(K51:K51)</f>
        <v>0</v>
      </c>
      <c r="L52" s="16" t="s">
        <v>1</v>
      </c>
      <c r="M52" s="16" t="s">
        <v>1</v>
      </c>
      <c r="N52" s="16" t="s">
        <v>1</v>
      </c>
      <c r="O52" s="19" t="s">
        <v>1</v>
      </c>
    </row>
    <row r="53" ht="15" outlineLevel="1">
      <c r="A53" s="13" t="s">
        <v>293</v>
      </c>
      <c r="B53" s="10" t="s">
        <v>1</v>
      </c>
      <c r="C53" s="10" t="s">
        <v>1</v>
      </c>
      <c r="D53" s="13" t="s">
        <v>106</v>
      </c>
      <c r="E53" s="13" t="s">
        <v>70</v>
      </c>
      <c r="F53" s="10" t="s">
        <v>1</v>
      </c>
      <c r="G53" s="10" t="s">
        <v>1</v>
      </c>
      <c r="H53" s="10" t="s">
        <v>1</v>
      </c>
      <c r="I53" s="10" t="s">
        <v>1</v>
      </c>
      <c r="J53" s="10" t="s">
        <v>1</v>
      </c>
      <c r="K53" s="10" t="s">
        <v>1</v>
      </c>
      <c r="L53" s="10" t="s">
        <v>1</v>
      </c>
      <c r="M53" s="10" t="s">
        <v>1</v>
      </c>
      <c r="N53" s="12" t="str">
        <f>'ZBIORCZE ZESTAWIENIE KOSZTÓW'!B13</f>
        <v> </v>
      </c>
      <c r="O53" s="13" t="s">
        <v>1</v>
      </c>
    </row>
    <row r="54" ht="15" outlineLevel="2">
      <c r="A54" s="13" t="s">
        <v>295</v>
      </c>
      <c r="B54" s="10" t="s">
        <v>1</v>
      </c>
      <c r="C54" s="10" t="s">
        <v>1</v>
      </c>
      <c r="D54" s="13" t="s">
        <v>296</v>
      </c>
      <c r="E54" s="13" t="s">
        <v>294</v>
      </c>
      <c r="F54" s="13" t="s">
        <v>110</v>
      </c>
      <c r="G54" s="17">
        <v>85.905</v>
      </c>
      <c r="H54" s="12"/>
      <c r="I54" s="12">
        <v>1</v>
      </c>
      <c r="J54" s="12"/>
      <c r="K54" s="12">
        <f>ROUND(H54*J54, 2)</f>
        <v>0</v>
      </c>
      <c r="L54" s="16" t="s">
        <v>1</v>
      </c>
      <c r="M54" s="16" t="s">
        <v>1</v>
      </c>
      <c r="N54" s="12" t="str">
        <f>'ZBIORCZE ZESTAWIENIE KOSZTÓW'!B13</f>
        <v> </v>
      </c>
      <c r="O54" s="13" t="s">
        <v>297</v>
      </c>
    </row>
    <row r="55" ht="15" outlineLevel="2">
      <c r="A55" s="13" t="s">
        <v>298</v>
      </c>
      <c r="B55" s="10" t="s">
        <v>1</v>
      </c>
      <c r="C55" s="10" t="s">
        <v>1</v>
      </c>
      <c r="D55" s="13" t="s">
        <v>146</v>
      </c>
      <c r="E55" s="13" t="s">
        <v>156</v>
      </c>
      <c r="F55" s="13" t="s">
        <v>158</v>
      </c>
      <c r="G55" s="17">
        <v>1</v>
      </c>
      <c r="H55" s="12"/>
      <c r="I55" s="12">
        <v>1</v>
      </c>
      <c r="J55" s="12"/>
      <c r="K55" s="12">
        <f>ROUND(H55*J55, 2)</f>
        <v>0</v>
      </c>
      <c r="L55" s="16" t="s">
        <v>1</v>
      </c>
      <c r="M55" s="16" t="s">
        <v>1</v>
      </c>
      <c r="N55" s="12" t="str">
        <f>'ZBIORCZE ZESTAWIENIE KOSZTÓW'!B13</f>
        <v> </v>
      </c>
      <c r="O55" s="13" t="s">
        <v>1</v>
      </c>
    </row>
    <row r="56" ht="15" outlineLevel="2">
      <c r="A56" s="20" t="s">
        <v>299</v>
      </c>
      <c r="B56" s="18" t="s">
        <v>1</v>
      </c>
      <c r="C56" s="18" t="s">
        <v>1</v>
      </c>
      <c r="D56" s="18" t="s">
        <v>1</v>
      </c>
      <c r="E56" s="18" t="s">
        <v>1</v>
      </c>
      <c r="F56" s="18" t="s">
        <v>1</v>
      </c>
      <c r="G56" s="18" t="s">
        <v>1</v>
      </c>
      <c r="H56" s="18" t="s">
        <v>1</v>
      </c>
      <c r="I56" s="18" t="s">
        <v>1</v>
      </c>
      <c r="J56" s="18" t="s">
        <v>1</v>
      </c>
      <c r="K56" s="12">
        <f>SUM(K54:K55)</f>
        <v>0</v>
      </c>
      <c r="L56" s="16" t="s">
        <v>1</v>
      </c>
      <c r="M56" s="16" t="s">
        <v>1</v>
      </c>
      <c r="N56" s="16" t="s">
        <v>1</v>
      </c>
      <c r="O56" s="19" t="s">
        <v>1</v>
      </c>
    </row>
    <row r="57" ht="15" outlineLevel="1">
      <c r="A57" s="13" t="s">
        <v>300</v>
      </c>
      <c r="B57" s="10" t="s">
        <v>1</v>
      </c>
      <c r="C57" s="10" t="s">
        <v>1</v>
      </c>
      <c r="D57" s="13" t="s">
        <v>106</v>
      </c>
      <c r="E57" s="13" t="s">
        <v>73</v>
      </c>
      <c r="F57" s="10" t="s">
        <v>1</v>
      </c>
      <c r="G57" s="10" t="s">
        <v>1</v>
      </c>
      <c r="H57" s="10" t="s">
        <v>1</v>
      </c>
      <c r="I57" s="10" t="s">
        <v>1</v>
      </c>
      <c r="J57" s="10" t="s">
        <v>1</v>
      </c>
      <c r="K57" s="10" t="s">
        <v>1</v>
      </c>
      <c r="L57" s="10" t="s">
        <v>1</v>
      </c>
      <c r="M57" s="10" t="s">
        <v>1</v>
      </c>
      <c r="N57" s="12" t="str">
        <f>'ZBIORCZE ZESTAWIENIE KOSZTÓW'!B13</f>
        <v> </v>
      </c>
      <c r="O57" s="13" t="s">
        <v>1</v>
      </c>
    </row>
    <row r="58" ht="15" outlineLevel="2">
      <c r="A58" s="13" t="s">
        <v>301</v>
      </c>
      <c r="B58" s="10" t="s">
        <v>1</v>
      </c>
      <c r="C58" s="10" t="s">
        <v>1</v>
      </c>
      <c r="D58" s="13" t="s">
        <v>290</v>
      </c>
      <c r="E58" s="13" t="s">
        <v>288</v>
      </c>
      <c r="F58" s="13" t="s">
        <v>110</v>
      </c>
      <c r="G58" s="17">
        <v>86.273</v>
      </c>
      <c r="H58" s="12"/>
      <c r="I58" s="12">
        <v>1</v>
      </c>
      <c r="J58" s="12"/>
      <c r="K58" s="12">
        <f>ROUND(H58*J58, 2)</f>
        <v>0</v>
      </c>
      <c r="L58" s="16" t="s">
        <v>1</v>
      </c>
      <c r="M58" s="16" t="s">
        <v>1</v>
      </c>
      <c r="N58" s="12" t="str">
        <f>'ZBIORCZE ZESTAWIENIE KOSZTÓW'!B13</f>
        <v> </v>
      </c>
      <c r="O58" s="13" t="s">
        <v>291</v>
      </c>
    </row>
    <row r="59" ht="15" outlineLevel="2">
      <c r="A59" s="13" t="s">
        <v>303</v>
      </c>
      <c r="B59" s="10" t="s">
        <v>1</v>
      </c>
      <c r="C59" s="10" t="s">
        <v>1</v>
      </c>
      <c r="D59" s="13" t="s">
        <v>304</v>
      </c>
      <c r="E59" s="13" t="s">
        <v>302</v>
      </c>
      <c r="F59" s="13" t="s">
        <v>110</v>
      </c>
      <c r="G59" s="17">
        <v>86.273</v>
      </c>
      <c r="H59" s="12"/>
      <c r="I59" s="12">
        <v>1</v>
      </c>
      <c r="J59" s="12"/>
      <c r="K59" s="12">
        <f>ROUND(H59*J59, 2)</f>
        <v>0</v>
      </c>
      <c r="L59" s="16" t="s">
        <v>1</v>
      </c>
      <c r="M59" s="16" t="s">
        <v>1</v>
      </c>
      <c r="N59" s="12" t="str">
        <f>'ZBIORCZE ZESTAWIENIE KOSZTÓW'!B13</f>
        <v> </v>
      </c>
      <c r="O59" s="13" t="s">
        <v>305</v>
      </c>
    </row>
    <row r="60" ht="15" outlineLevel="2">
      <c r="A60" s="13" t="s">
        <v>307</v>
      </c>
      <c r="B60" s="10" t="s">
        <v>1</v>
      </c>
      <c r="C60" s="10" t="s">
        <v>1</v>
      </c>
      <c r="D60" s="13" t="s">
        <v>308</v>
      </c>
      <c r="E60" s="13" t="s">
        <v>306</v>
      </c>
      <c r="F60" s="13" t="s">
        <v>110</v>
      </c>
      <c r="G60" s="17">
        <v>86.273</v>
      </c>
      <c r="H60" s="12"/>
      <c r="I60" s="12">
        <v>1</v>
      </c>
      <c r="J60" s="12"/>
      <c r="K60" s="12">
        <f>ROUND(H60*J60, 2)</f>
        <v>0</v>
      </c>
      <c r="L60" s="16" t="s">
        <v>1</v>
      </c>
      <c r="M60" s="16" t="s">
        <v>1</v>
      </c>
      <c r="N60" s="12" t="str">
        <f>'ZBIORCZE ZESTAWIENIE KOSZTÓW'!B13</f>
        <v> </v>
      </c>
      <c r="O60" s="13" t="s">
        <v>309</v>
      </c>
    </row>
    <row r="61" ht="15" outlineLevel="2">
      <c r="A61" s="13" t="s">
        <v>311</v>
      </c>
      <c r="B61" s="10" t="s">
        <v>1</v>
      </c>
      <c r="C61" s="10" t="s">
        <v>1</v>
      </c>
      <c r="D61" s="13" t="s">
        <v>312</v>
      </c>
      <c r="E61" s="13" t="s">
        <v>310</v>
      </c>
      <c r="F61" s="13" t="s">
        <v>110</v>
      </c>
      <c r="G61" s="17">
        <v>86.273</v>
      </c>
      <c r="H61" s="12"/>
      <c r="I61" s="12">
        <v>1</v>
      </c>
      <c r="J61" s="12"/>
      <c r="K61" s="12">
        <f>ROUND(H61*J61, 2)</f>
        <v>0</v>
      </c>
      <c r="L61" s="16" t="s">
        <v>1</v>
      </c>
      <c r="M61" s="16" t="s">
        <v>1</v>
      </c>
      <c r="N61" s="12" t="str">
        <f>'ZBIORCZE ZESTAWIENIE KOSZTÓW'!B13</f>
        <v> </v>
      </c>
      <c r="O61" s="13" t="s">
        <v>313</v>
      </c>
    </row>
    <row r="62" ht="15" outlineLevel="2">
      <c r="A62" s="13" t="s">
        <v>314</v>
      </c>
      <c r="B62" s="10" t="s">
        <v>1</v>
      </c>
      <c r="C62" s="10" t="s">
        <v>1</v>
      </c>
      <c r="D62" s="13" t="s">
        <v>146</v>
      </c>
      <c r="E62" s="13" t="s">
        <v>156</v>
      </c>
      <c r="F62" s="13" t="s">
        <v>158</v>
      </c>
      <c r="G62" s="17">
        <v>1</v>
      </c>
      <c r="H62" s="12"/>
      <c r="I62" s="12">
        <v>1</v>
      </c>
      <c r="J62" s="12"/>
      <c r="K62" s="12">
        <f>ROUND(H62*J62, 2)</f>
        <v>0</v>
      </c>
      <c r="L62" s="16" t="s">
        <v>1</v>
      </c>
      <c r="M62" s="16" t="s">
        <v>1</v>
      </c>
      <c r="N62" s="12" t="str">
        <f>'ZBIORCZE ZESTAWIENIE KOSZTÓW'!B13</f>
        <v> </v>
      </c>
      <c r="O62" s="13" t="s">
        <v>1</v>
      </c>
    </row>
    <row r="63" ht="15" outlineLevel="2">
      <c r="A63" s="20" t="s">
        <v>315</v>
      </c>
      <c r="B63" s="18" t="s">
        <v>1</v>
      </c>
      <c r="C63" s="18" t="s">
        <v>1</v>
      </c>
      <c r="D63" s="18" t="s">
        <v>1</v>
      </c>
      <c r="E63" s="18" t="s">
        <v>1</v>
      </c>
      <c r="F63" s="18" t="s">
        <v>1</v>
      </c>
      <c r="G63" s="18" t="s">
        <v>1</v>
      </c>
      <c r="H63" s="18" t="s">
        <v>1</v>
      </c>
      <c r="I63" s="18" t="s">
        <v>1</v>
      </c>
      <c r="J63" s="18" t="s">
        <v>1</v>
      </c>
      <c r="K63" s="12">
        <f>SUM(K58:K62)</f>
        <v>0</v>
      </c>
      <c r="L63" s="16" t="s">
        <v>1</v>
      </c>
      <c r="M63" s="16" t="s">
        <v>1</v>
      </c>
      <c r="N63" s="16" t="s">
        <v>1</v>
      </c>
      <c r="O63" s="19" t="s">
        <v>1</v>
      </c>
    </row>
    <row r="64" ht="15" outlineLevel="1">
      <c r="A64" s="13" t="s">
        <v>316</v>
      </c>
      <c r="B64" s="10" t="s">
        <v>1</v>
      </c>
      <c r="C64" s="10" t="s">
        <v>1</v>
      </c>
      <c r="D64" s="13" t="s">
        <v>106</v>
      </c>
      <c r="E64" s="13" t="s">
        <v>76</v>
      </c>
      <c r="F64" s="10" t="s">
        <v>1</v>
      </c>
      <c r="G64" s="10" t="s">
        <v>1</v>
      </c>
      <c r="H64" s="10" t="s">
        <v>1</v>
      </c>
      <c r="I64" s="10" t="s">
        <v>1</v>
      </c>
      <c r="J64" s="10" t="s">
        <v>1</v>
      </c>
      <c r="K64" s="10" t="s">
        <v>1</v>
      </c>
      <c r="L64" s="10" t="s">
        <v>1</v>
      </c>
      <c r="M64" s="10" t="s">
        <v>1</v>
      </c>
      <c r="N64" s="12" t="str">
        <f>'ZBIORCZE ZESTAWIENIE KOSZTÓW'!B13</f>
        <v> </v>
      </c>
      <c r="O64" s="13" t="s">
        <v>1</v>
      </c>
    </row>
    <row r="65" ht="15" outlineLevel="2">
      <c r="A65" s="13" t="s">
        <v>317</v>
      </c>
      <c r="B65" s="10" t="s">
        <v>1</v>
      </c>
      <c r="C65" s="10" t="s">
        <v>1</v>
      </c>
      <c r="D65" s="13" t="s">
        <v>206</v>
      </c>
      <c r="E65" s="13" t="s">
        <v>204</v>
      </c>
      <c r="F65" s="13" t="s">
        <v>110</v>
      </c>
      <c r="G65" s="17">
        <v>500</v>
      </c>
      <c r="H65" s="12"/>
      <c r="I65" s="12">
        <v>1</v>
      </c>
      <c r="J65" s="12"/>
      <c r="K65" s="12">
        <f>ROUND(H65*J65, 2)</f>
        <v>0</v>
      </c>
      <c r="L65" s="16" t="s">
        <v>1</v>
      </c>
      <c r="M65" s="16" t="s">
        <v>1</v>
      </c>
      <c r="N65" s="12" t="str">
        <f>'ZBIORCZE ZESTAWIENIE KOSZTÓW'!B13</f>
        <v> </v>
      </c>
      <c r="O65" s="13" t="s">
        <v>207</v>
      </c>
    </row>
    <row r="66" ht="15" outlineLevel="2">
      <c r="A66" s="13" t="s">
        <v>319</v>
      </c>
      <c r="B66" s="10" t="s">
        <v>1</v>
      </c>
      <c r="C66" s="10" t="s">
        <v>1</v>
      </c>
      <c r="D66" s="13" t="s">
        <v>215</v>
      </c>
      <c r="E66" s="13" t="s">
        <v>318</v>
      </c>
      <c r="F66" s="13" t="s">
        <v>110</v>
      </c>
      <c r="G66" s="17">
        <v>500</v>
      </c>
      <c r="H66" s="12"/>
      <c r="I66" s="12">
        <v>1</v>
      </c>
      <c r="J66" s="12"/>
      <c r="K66" s="12">
        <f>ROUND(H66*J66, 2)</f>
        <v>0</v>
      </c>
      <c r="L66" s="16" t="s">
        <v>1</v>
      </c>
      <c r="M66" s="16" t="s">
        <v>1</v>
      </c>
      <c r="N66" s="12" t="str">
        <f>'ZBIORCZE ZESTAWIENIE KOSZTÓW'!B13</f>
        <v> </v>
      </c>
      <c r="O66" s="13" t="s">
        <v>216</v>
      </c>
    </row>
    <row r="67" ht="15" outlineLevel="2">
      <c r="A67" s="13" t="s">
        <v>320</v>
      </c>
      <c r="B67" s="10" t="s">
        <v>1</v>
      </c>
      <c r="C67" s="10" t="s">
        <v>1</v>
      </c>
      <c r="D67" s="13" t="s">
        <v>219</v>
      </c>
      <c r="E67" s="13" t="s">
        <v>217</v>
      </c>
      <c r="F67" s="13" t="s">
        <v>110</v>
      </c>
      <c r="G67" s="17">
        <v>500</v>
      </c>
      <c r="H67" s="12"/>
      <c r="I67" s="12">
        <v>1</v>
      </c>
      <c r="J67" s="12"/>
      <c r="K67" s="12">
        <f>ROUND(H67*J67, 2)</f>
        <v>0</v>
      </c>
      <c r="L67" s="16" t="s">
        <v>1</v>
      </c>
      <c r="M67" s="16" t="s">
        <v>1</v>
      </c>
      <c r="N67" s="12" t="str">
        <f>'ZBIORCZE ZESTAWIENIE KOSZTÓW'!B13</f>
        <v> </v>
      </c>
      <c r="O67" s="13" t="s">
        <v>220</v>
      </c>
    </row>
    <row r="68" ht="15" outlineLevel="2">
      <c r="A68" s="20" t="s">
        <v>321</v>
      </c>
      <c r="B68" s="18" t="s">
        <v>1</v>
      </c>
      <c r="C68" s="18" t="s">
        <v>1</v>
      </c>
      <c r="D68" s="18" t="s">
        <v>1</v>
      </c>
      <c r="E68" s="18" t="s">
        <v>1</v>
      </c>
      <c r="F68" s="18" t="s">
        <v>1</v>
      </c>
      <c r="G68" s="18" t="s">
        <v>1</v>
      </c>
      <c r="H68" s="18" t="s">
        <v>1</v>
      </c>
      <c r="I68" s="18" t="s">
        <v>1</v>
      </c>
      <c r="J68" s="18" t="s">
        <v>1</v>
      </c>
      <c r="K68" s="12">
        <f>SUM(K65:K67)</f>
        <v>0</v>
      </c>
      <c r="L68" s="16" t="s">
        <v>1</v>
      </c>
      <c r="M68" s="16" t="s">
        <v>1</v>
      </c>
      <c r="N68" s="16" t="s">
        <v>1</v>
      </c>
      <c r="O68" s="19" t="s">
        <v>1</v>
      </c>
    </row>
    <row r="69" ht="15" outlineLevel="1">
      <c r="A69" s="13" t="s">
        <v>322</v>
      </c>
      <c r="B69" s="10" t="s">
        <v>1</v>
      </c>
      <c r="C69" s="10" t="s">
        <v>1</v>
      </c>
      <c r="D69" s="13" t="s">
        <v>106</v>
      </c>
      <c r="E69" s="13" t="s">
        <v>79</v>
      </c>
      <c r="F69" s="10" t="s">
        <v>1</v>
      </c>
      <c r="G69" s="10" t="s">
        <v>1</v>
      </c>
      <c r="H69" s="10" t="s">
        <v>1</v>
      </c>
      <c r="I69" s="10" t="s">
        <v>1</v>
      </c>
      <c r="J69" s="10" t="s">
        <v>1</v>
      </c>
      <c r="K69" s="10" t="s">
        <v>1</v>
      </c>
      <c r="L69" s="10" t="s">
        <v>1</v>
      </c>
      <c r="M69" s="10" t="s">
        <v>1</v>
      </c>
      <c r="N69" s="12" t="str">
        <f>'ZBIORCZE ZESTAWIENIE KOSZTÓW'!B13</f>
        <v> </v>
      </c>
      <c r="O69" s="13" t="s">
        <v>1</v>
      </c>
    </row>
    <row r="70" ht="15" outlineLevel="2">
      <c r="A70" s="13" t="s">
        <v>324</v>
      </c>
      <c r="B70" s="10" t="s">
        <v>1</v>
      </c>
      <c r="C70" s="10" t="s">
        <v>1</v>
      </c>
      <c r="D70" s="13" t="s">
        <v>325</v>
      </c>
      <c r="E70" s="13" t="s">
        <v>323</v>
      </c>
      <c r="F70" s="13" t="s">
        <v>110</v>
      </c>
      <c r="G70" s="17">
        <v>20</v>
      </c>
      <c r="H70" s="12"/>
      <c r="I70" s="12">
        <v>1</v>
      </c>
      <c r="J70" s="12"/>
      <c r="K70" s="12">
        <f>ROUND(H70*J70, 2)</f>
        <v>0</v>
      </c>
      <c r="L70" s="16" t="s">
        <v>1</v>
      </c>
      <c r="M70" s="16" t="s">
        <v>1</v>
      </c>
      <c r="N70" s="12" t="str">
        <f>'ZBIORCZE ZESTAWIENIE KOSZTÓW'!B13</f>
        <v> </v>
      </c>
      <c r="O70" s="13" t="s">
        <v>326</v>
      </c>
    </row>
    <row r="71" ht="15" outlineLevel="2">
      <c r="A71" s="13" t="s">
        <v>328</v>
      </c>
      <c r="B71" s="10" t="s">
        <v>1</v>
      </c>
      <c r="C71" s="10" t="s">
        <v>1</v>
      </c>
      <c r="D71" s="13" t="s">
        <v>329</v>
      </c>
      <c r="E71" s="13" t="s">
        <v>327</v>
      </c>
      <c r="F71" s="13" t="s">
        <v>110</v>
      </c>
      <c r="G71" s="17">
        <v>20</v>
      </c>
      <c r="H71" s="12"/>
      <c r="I71" s="12">
        <v>1</v>
      </c>
      <c r="J71" s="12"/>
      <c r="K71" s="12">
        <f>ROUND(H71*J71, 2)</f>
        <v>0</v>
      </c>
      <c r="L71" s="16" t="s">
        <v>1</v>
      </c>
      <c r="M71" s="16" t="s">
        <v>1</v>
      </c>
      <c r="N71" s="12" t="str">
        <f>'ZBIORCZE ZESTAWIENIE KOSZTÓW'!B13</f>
        <v> </v>
      </c>
      <c r="O71" s="13" t="s">
        <v>330</v>
      </c>
    </row>
    <row r="72" ht="15" outlineLevel="2">
      <c r="A72" s="13" t="s">
        <v>332</v>
      </c>
      <c r="B72" s="10" t="s">
        <v>1</v>
      </c>
      <c r="C72" s="10" t="s">
        <v>1</v>
      </c>
      <c r="D72" s="13" t="s">
        <v>333</v>
      </c>
      <c r="E72" s="13" t="s">
        <v>331</v>
      </c>
      <c r="F72" s="13" t="s">
        <v>110</v>
      </c>
      <c r="G72" s="17">
        <v>20</v>
      </c>
      <c r="H72" s="12"/>
      <c r="I72" s="12">
        <v>1</v>
      </c>
      <c r="J72" s="12"/>
      <c r="K72" s="12">
        <f>ROUND(H72*J72, 2)</f>
        <v>0</v>
      </c>
      <c r="L72" s="16" t="s">
        <v>1</v>
      </c>
      <c r="M72" s="16" t="s">
        <v>1</v>
      </c>
      <c r="N72" s="12" t="str">
        <f>'ZBIORCZE ZESTAWIENIE KOSZTÓW'!B13</f>
        <v> </v>
      </c>
      <c r="O72" s="13" t="s">
        <v>334</v>
      </c>
    </row>
    <row r="73" ht="15" outlineLevel="2">
      <c r="A73" s="13" t="s">
        <v>335</v>
      </c>
      <c r="B73" s="10" t="s">
        <v>1</v>
      </c>
      <c r="C73" s="10" t="s">
        <v>1</v>
      </c>
      <c r="D73" s="13" t="s">
        <v>146</v>
      </c>
      <c r="E73" s="13" t="s">
        <v>156</v>
      </c>
      <c r="F73" s="13" t="s">
        <v>158</v>
      </c>
      <c r="G73" s="17">
        <v>1</v>
      </c>
      <c r="H73" s="12"/>
      <c r="I73" s="12">
        <v>1</v>
      </c>
      <c r="J73" s="12"/>
      <c r="K73" s="12">
        <f>ROUND(H73*J73, 2)</f>
        <v>0</v>
      </c>
      <c r="L73" s="16" t="s">
        <v>1</v>
      </c>
      <c r="M73" s="16" t="s">
        <v>1</v>
      </c>
      <c r="N73" s="12" t="str">
        <f>'ZBIORCZE ZESTAWIENIE KOSZTÓW'!B13</f>
        <v> </v>
      </c>
      <c r="O73" s="13" t="s">
        <v>1</v>
      </c>
    </row>
    <row r="74" ht="15" outlineLevel="2">
      <c r="A74" s="20" t="s">
        <v>336</v>
      </c>
      <c r="B74" s="18" t="s">
        <v>1</v>
      </c>
      <c r="C74" s="18" t="s">
        <v>1</v>
      </c>
      <c r="D74" s="18" t="s">
        <v>1</v>
      </c>
      <c r="E74" s="18" t="s">
        <v>1</v>
      </c>
      <c r="F74" s="18" t="s">
        <v>1</v>
      </c>
      <c r="G74" s="18" t="s">
        <v>1</v>
      </c>
      <c r="H74" s="18" t="s">
        <v>1</v>
      </c>
      <c r="I74" s="18" t="s">
        <v>1</v>
      </c>
      <c r="J74" s="18" t="s">
        <v>1</v>
      </c>
      <c r="K74" s="12">
        <f>SUM(K70:K73)</f>
        <v>0</v>
      </c>
      <c r="L74" s="16" t="s">
        <v>1</v>
      </c>
      <c r="M74" s="16" t="s">
        <v>1</v>
      </c>
      <c r="N74" s="16" t="s">
        <v>1</v>
      </c>
      <c r="O74" s="19" t="s">
        <v>1</v>
      </c>
    </row>
    <row r="75" ht="15" outlineLevel="1">
      <c r="A75" s="13" t="s">
        <v>337</v>
      </c>
      <c r="B75" s="10" t="s">
        <v>1</v>
      </c>
      <c r="C75" s="10" t="s">
        <v>1</v>
      </c>
      <c r="D75" s="13" t="s">
        <v>106</v>
      </c>
      <c r="E75" s="13" t="s">
        <v>82</v>
      </c>
      <c r="F75" s="10" t="s">
        <v>1</v>
      </c>
      <c r="G75" s="10" t="s">
        <v>1</v>
      </c>
      <c r="H75" s="10" t="s">
        <v>1</v>
      </c>
      <c r="I75" s="10" t="s">
        <v>1</v>
      </c>
      <c r="J75" s="10" t="s">
        <v>1</v>
      </c>
      <c r="K75" s="10" t="s">
        <v>1</v>
      </c>
      <c r="L75" s="10" t="s">
        <v>1</v>
      </c>
      <c r="M75" s="10" t="s">
        <v>1</v>
      </c>
      <c r="N75" s="12" t="str">
        <f>'ZBIORCZE ZESTAWIENIE KOSZTÓW'!B13</f>
        <v> </v>
      </c>
      <c r="O75" s="13" t="s">
        <v>1</v>
      </c>
    </row>
    <row r="76" ht="15" outlineLevel="2">
      <c r="A76" s="13" t="s">
        <v>339</v>
      </c>
      <c r="B76" s="10" t="s">
        <v>1</v>
      </c>
      <c r="C76" s="10" t="s">
        <v>1</v>
      </c>
      <c r="D76" s="13" t="s">
        <v>340</v>
      </c>
      <c r="E76" s="13" t="s">
        <v>338</v>
      </c>
      <c r="F76" s="13" t="s">
        <v>110</v>
      </c>
      <c r="G76" s="17">
        <v>1500</v>
      </c>
      <c r="H76" s="12"/>
      <c r="I76" s="12">
        <v>1</v>
      </c>
      <c r="J76" s="12"/>
      <c r="K76" s="12">
        <f>ROUND(H76*J76, 2)</f>
        <v>0</v>
      </c>
      <c r="L76" s="16" t="s">
        <v>1</v>
      </c>
      <c r="M76" s="16" t="s">
        <v>1</v>
      </c>
      <c r="N76" s="12" t="str">
        <f>'ZBIORCZE ZESTAWIENIE KOSZTÓW'!B13</f>
        <v> </v>
      </c>
      <c r="O76" s="13" t="s">
        <v>341</v>
      </c>
    </row>
    <row r="77" ht="15" outlineLevel="2">
      <c r="A77" s="13" t="s">
        <v>343</v>
      </c>
      <c r="B77" s="10" t="s">
        <v>1</v>
      </c>
      <c r="C77" s="10" t="s">
        <v>1</v>
      </c>
      <c r="D77" s="13" t="s">
        <v>190</v>
      </c>
      <c r="E77" s="13" t="s">
        <v>342</v>
      </c>
      <c r="F77" s="13" t="s">
        <v>344</v>
      </c>
      <c r="G77" s="17">
        <v>2500</v>
      </c>
      <c r="H77" s="12"/>
      <c r="I77" s="12">
        <v>1</v>
      </c>
      <c r="J77" s="12"/>
      <c r="K77" s="12">
        <f>ROUND(H77*J77, 2)</f>
        <v>0</v>
      </c>
      <c r="L77" s="16" t="s">
        <v>1</v>
      </c>
      <c r="M77" s="16" t="s">
        <v>1</v>
      </c>
      <c r="N77" s="12" t="str">
        <f>'ZBIORCZE ZESTAWIENIE KOSZTÓW'!B13</f>
        <v> </v>
      </c>
      <c r="O77" s="13" t="s">
        <v>192</v>
      </c>
    </row>
    <row r="78" ht="15" outlineLevel="2">
      <c r="A78" s="20" t="s">
        <v>345</v>
      </c>
      <c r="B78" s="18" t="s">
        <v>1</v>
      </c>
      <c r="C78" s="18" t="s">
        <v>1</v>
      </c>
      <c r="D78" s="18" t="s">
        <v>1</v>
      </c>
      <c r="E78" s="18" t="s">
        <v>1</v>
      </c>
      <c r="F78" s="18" t="s">
        <v>1</v>
      </c>
      <c r="G78" s="18" t="s">
        <v>1</v>
      </c>
      <c r="H78" s="18" t="s">
        <v>1</v>
      </c>
      <c r="I78" s="18" t="s">
        <v>1</v>
      </c>
      <c r="J78" s="18" t="s">
        <v>1</v>
      </c>
      <c r="K78" s="12">
        <f>SUM(K76:K77)</f>
        <v>0</v>
      </c>
      <c r="L78" s="16" t="s">
        <v>1</v>
      </c>
      <c r="M78" s="16" t="s">
        <v>1</v>
      </c>
      <c r="N78" s="16" t="s">
        <v>1</v>
      </c>
      <c r="O78" s="19" t="s">
        <v>1</v>
      </c>
    </row>
    <row r="79" ht="15" outlineLevel="1">
      <c r="A79" s="20" t="s">
        <v>346</v>
      </c>
      <c r="B79" s="18" t="s">
        <v>1</v>
      </c>
      <c r="C79" s="18" t="s">
        <v>1</v>
      </c>
      <c r="D79" s="18" t="s">
        <v>1</v>
      </c>
      <c r="E79" s="18" t="s">
        <v>1</v>
      </c>
      <c r="F79" s="18" t="s">
        <v>1</v>
      </c>
      <c r="G79" s="18" t="s">
        <v>1</v>
      </c>
      <c r="H79" s="18" t="s">
        <v>1</v>
      </c>
      <c r="I79" s="18" t="s">
        <v>1</v>
      </c>
      <c r="J79" s="18" t="s">
        <v>1</v>
      </c>
      <c r="K79" s="21">
        <f>'2 TERMOMODERNIZACJA CZĘŚCI NISK'!K17+'2 TERMOMODERNIZACJA CZĘŚCI NISK'!K24+'2 TERMOMODERNIZACJA CZĘŚCI NISK'!K31+'2 TERMOMODERNIZACJA CZĘŚCI NISK'!K39+'2 TERMOMODERNIZACJA CZĘŚCI NISK'!K45+'2 TERMOMODERNIZACJA CZĘŚCI NISK'!K49+'2 TERMOMODERNIZACJA CZĘŚCI NISK'!K52+'2 TERMOMODERNIZACJA CZĘŚCI NISK'!K56+'2 TERMOMODERNIZACJA CZĘŚCI NISK'!K63+'2 TERMOMODERNIZACJA CZĘŚCI NISK'!K68+'2 TERMOMODERNIZACJA CZĘŚCI NISK'!K74+'2 TERMOMODERNIZACJA CZĘŚCI NISK'!K78</f>
        <v>0</v>
      </c>
      <c r="L79" s="16" t="s">
        <v>1</v>
      </c>
      <c r="M79" s="16" t="s">
        <v>1</v>
      </c>
      <c r="N79" s="16" t="s">
        <v>1</v>
      </c>
      <c r="O79" s="19" t="s">
        <v>1</v>
      </c>
    </row>
  </sheetData>
  <mergeCells>
    <mergeCell ref="A1:O1"/>
    <mergeCell ref="A2:B2"/>
    <mergeCell ref="C2:O2"/>
    <mergeCell ref="A3:B3"/>
    <mergeCell ref="C3:O3"/>
    <mergeCell ref="A17:J17"/>
    <mergeCell ref="A24:J24"/>
    <mergeCell ref="A31:J31"/>
    <mergeCell ref="A39:J39"/>
    <mergeCell ref="A45:J45"/>
    <mergeCell ref="A49:J49"/>
    <mergeCell ref="A52:J52"/>
    <mergeCell ref="A56:J56"/>
    <mergeCell ref="A63:J63"/>
    <mergeCell ref="A68:J68"/>
    <mergeCell ref="A74:J74"/>
    <mergeCell ref="A78:J78"/>
    <mergeCell ref="A79:J79"/>
  </mergeCells>
  <pageMargins left="0.7" right="0.7" top="0.75" bottom="0.75" header="0.3" footer="0.3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5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85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13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14</v>
      </c>
      <c r="B3" s="7" t="s">
        <v>1</v>
      </c>
      <c r="C3" s="7" t="s">
        <v>10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15</v>
      </c>
      <c r="B5" s="1" t="s">
        <v>93</v>
      </c>
      <c r="C5" s="1" t="s">
        <v>94</v>
      </c>
      <c r="D5" s="1" t="s">
        <v>95</v>
      </c>
      <c r="E5" s="1" t="s">
        <v>96</v>
      </c>
      <c r="F5" s="1" t="s">
        <v>24</v>
      </c>
      <c r="G5" s="1" t="s">
        <v>97</v>
      </c>
      <c r="H5" s="1" t="s">
        <v>98</v>
      </c>
      <c r="I5" s="1" t="s">
        <v>99</v>
      </c>
      <c r="J5" s="1" t="s">
        <v>100</v>
      </c>
      <c r="K5" s="1" t="s">
        <v>19</v>
      </c>
      <c r="L5" s="1" t="s">
        <v>101</v>
      </c>
      <c r="M5" s="1" t="s">
        <v>102</v>
      </c>
      <c r="N5" s="1" t="s">
        <v>16</v>
      </c>
      <c r="O5" s="1" t="s">
        <v>103</v>
      </c>
    </row>
    <row r="6" ht="15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37</v>
      </c>
      <c r="M6" s="1" t="s">
        <v>62</v>
      </c>
      <c r="N6" s="1" t="s">
        <v>65</v>
      </c>
      <c r="O6" s="1" t="s">
        <v>68</v>
      </c>
    </row>
    <row r="7" ht="15">
      <c r="A7" s="11" t="s">
        <v>28</v>
      </c>
      <c r="B7" s="9" t="s">
        <v>1</v>
      </c>
      <c r="C7" s="9" t="s">
        <v>1</v>
      </c>
      <c r="D7" s="11" t="s">
        <v>104</v>
      </c>
      <c r="E7" s="11" t="s">
        <v>85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2" t="str">
        <f>'ZBIORCZE ZESTAWIENIE KOSZTÓW'!B26</f>
        <v> </v>
      </c>
      <c r="O7" s="13" t="s">
        <v>1</v>
      </c>
    </row>
    <row r="8" ht="15" outlineLevel="1">
      <c r="A8" s="13" t="s">
        <v>347</v>
      </c>
      <c r="B8" s="10" t="s">
        <v>1</v>
      </c>
      <c r="C8" s="10" t="s">
        <v>1</v>
      </c>
      <c r="D8" s="13" t="s">
        <v>106</v>
      </c>
      <c r="E8" s="13" t="s">
        <v>88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2" t="str">
        <f>'ZBIORCZE ZESTAWIENIE KOSZTÓW'!B26</f>
        <v> </v>
      </c>
      <c r="O8" s="13" t="s">
        <v>1</v>
      </c>
    </row>
    <row r="9" ht="15" outlineLevel="2">
      <c r="A9" s="13" t="s">
        <v>349</v>
      </c>
      <c r="B9" s="10" t="s">
        <v>1</v>
      </c>
      <c r="C9" s="10" t="s">
        <v>1</v>
      </c>
      <c r="D9" s="13" t="s">
        <v>246</v>
      </c>
      <c r="E9" s="13" t="s">
        <v>348</v>
      </c>
      <c r="F9" s="13" t="s">
        <v>164</v>
      </c>
      <c r="G9" s="17">
        <v>10</v>
      </c>
      <c r="H9" s="12"/>
      <c r="I9" s="12">
        <v>1</v>
      </c>
      <c r="J9" s="12"/>
      <c r="K9" s="12">
        <f>ROUND(H9*J9, 2)</f>
        <v>0</v>
      </c>
      <c r="L9" s="16" t="s">
        <v>1</v>
      </c>
      <c r="M9" s="16" t="s">
        <v>1</v>
      </c>
      <c r="N9" s="12" t="str">
        <f>'ZBIORCZE ZESTAWIENIE KOSZTÓW'!B26</f>
        <v> </v>
      </c>
      <c r="O9" s="13" t="s">
        <v>147</v>
      </c>
    </row>
    <row r="10" ht="15" outlineLevel="2">
      <c r="A10" s="13" t="s">
        <v>351</v>
      </c>
      <c r="B10" s="10" t="s">
        <v>1</v>
      </c>
      <c r="C10" s="10" t="s">
        <v>1</v>
      </c>
      <c r="D10" s="13" t="s">
        <v>246</v>
      </c>
      <c r="E10" s="13" t="s">
        <v>350</v>
      </c>
      <c r="F10" s="13" t="s">
        <v>164</v>
      </c>
      <c r="G10" s="17">
        <v>1</v>
      </c>
      <c r="H10" s="12"/>
      <c r="I10" s="12">
        <v>1</v>
      </c>
      <c r="J10" s="12"/>
      <c r="K10" s="12">
        <f>ROUND(H10*J10, 2)</f>
        <v>0</v>
      </c>
      <c r="L10" s="16" t="s">
        <v>1</v>
      </c>
      <c r="M10" s="16" t="s">
        <v>1</v>
      </c>
      <c r="N10" s="12" t="str">
        <f>'ZBIORCZE ZESTAWIENIE KOSZTÓW'!B26</f>
        <v> </v>
      </c>
      <c r="O10" s="13" t="s">
        <v>147</v>
      </c>
    </row>
    <row r="11" ht="15" outlineLevel="2">
      <c r="A11" s="13" t="s">
        <v>353</v>
      </c>
      <c r="B11" s="10" t="s">
        <v>1</v>
      </c>
      <c r="C11" s="10" t="s">
        <v>1</v>
      </c>
      <c r="D11" s="13" t="s">
        <v>246</v>
      </c>
      <c r="E11" s="13" t="s">
        <v>352</v>
      </c>
      <c r="F11" s="13" t="s">
        <v>164</v>
      </c>
      <c r="G11" s="17">
        <v>1</v>
      </c>
      <c r="H11" s="12"/>
      <c r="I11" s="12">
        <v>1</v>
      </c>
      <c r="J11" s="12"/>
      <c r="K11" s="12">
        <f>ROUND(H11*J11, 2)</f>
        <v>0</v>
      </c>
      <c r="L11" s="16" t="s">
        <v>1</v>
      </c>
      <c r="M11" s="16" t="s">
        <v>1</v>
      </c>
      <c r="N11" s="12" t="str">
        <f>'ZBIORCZE ZESTAWIENIE KOSZTÓW'!B26</f>
        <v> </v>
      </c>
      <c r="O11" s="13" t="s">
        <v>147</v>
      </c>
    </row>
    <row r="12" ht="15" outlineLevel="2">
      <c r="A12" s="13" t="s">
        <v>355</v>
      </c>
      <c r="B12" s="10" t="s">
        <v>1</v>
      </c>
      <c r="C12" s="10" t="s">
        <v>1</v>
      </c>
      <c r="D12" s="13" t="s">
        <v>246</v>
      </c>
      <c r="E12" s="13" t="s">
        <v>354</v>
      </c>
      <c r="F12" s="13" t="s">
        <v>356</v>
      </c>
      <c r="G12" s="17">
        <v>10</v>
      </c>
      <c r="H12" s="12"/>
      <c r="I12" s="12">
        <v>1</v>
      </c>
      <c r="J12" s="12"/>
      <c r="K12" s="12">
        <f>ROUND(H12*J12, 2)</f>
        <v>0</v>
      </c>
      <c r="L12" s="16" t="s">
        <v>1</v>
      </c>
      <c r="M12" s="16" t="s">
        <v>1</v>
      </c>
      <c r="N12" s="12" t="str">
        <f>'ZBIORCZE ZESTAWIENIE KOSZTÓW'!B26</f>
        <v> </v>
      </c>
      <c r="O12" s="13" t="s">
        <v>147</v>
      </c>
    </row>
    <row r="13" ht="15" outlineLevel="2">
      <c r="A13" s="20" t="s">
        <v>357</v>
      </c>
      <c r="B13" s="18" t="s">
        <v>1</v>
      </c>
      <c r="C13" s="18" t="s">
        <v>1</v>
      </c>
      <c r="D13" s="18" t="s">
        <v>1</v>
      </c>
      <c r="E13" s="18" t="s">
        <v>1</v>
      </c>
      <c r="F13" s="18" t="s">
        <v>1</v>
      </c>
      <c r="G13" s="18" t="s">
        <v>1</v>
      </c>
      <c r="H13" s="18" t="s">
        <v>1</v>
      </c>
      <c r="I13" s="18" t="s">
        <v>1</v>
      </c>
      <c r="J13" s="18" t="s">
        <v>1</v>
      </c>
      <c r="K13" s="12">
        <f>SUM(K9:K12)</f>
        <v>0</v>
      </c>
      <c r="L13" s="16" t="s">
        <v>1</v>
      </c>
      <c r="M13" s="16" t="s">
        <v>1</v>
      </c>
      <c r="N13" s="16" t="s">
        <v>1</v>
      </c>
      <c r="O13" s="19" t="s">
        <v>1</v>
      </c>
    </row>
    <row r="14" ht="15" outlineLevel="1">
      <c r="A14" s="13" t="s">
        <v>358</v>
      </c>
      <c r="B14" s="10" t="s">
        <v>1</v>
      </c>
      <c r="C14" s="10" t="s">
        <v>1</v>
      </c>
      <c r="D14" s="13" t="s">
        <v>106</v>
      </c>
      <c r="E14" s="13" t="s">
        <v>91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2" t="str">
        <f>'ZBIORCZE ZESTAWIENIE KOSZTÓW'!B26</f>
        <v> </v>
      </c>
      <c r="O14" s="13" t="s">
        <v>1</v>
      </c>
    </row>
    <row r="15" ht="15" outlineLevel="2">
      <c r="A15" s="13" t="s">
        <v>360</v>
      </c>
      <c r="B15" s="10" t="s">
        <v>1</v>
      </c>
      <c r="C15" s="10" t="s">
        <v>1</v>
      </c>
      <c r="D15" s="13" t="s">
        <v>361</v>
      </c>
      <c r="E15" s="13" t="s">
        <v>359</v>
      </c>
      <c r="F15" s="13" t="s">
        <v>362</v>
      </c>
      <c r="G15" s="17">
        <v>45</v>
      </c>
      <c r="H15" s="12"/>
      <c r="I15" s="12">
        <v>1</v>
      </c>
      <c r="J15" s="12"/>
      <c r="K15" s="12">
        <f>ROUND(H15*J15, 2)</f>
        <v>0</v>
      </c>
      <c r="L15" s="16" t="s">
        <v>1</v>
      </c>
      <c r="M15" s="16" t="s">
        <v>1</v>
      </c>
      <c r="N15" s="12" t="str">
        <f>'ZBIORCZE ZESTAWIENIE KOSZTÓW'!B26</f>
        <v> </v>
      </c>
      <c r="O15" s="13" t="s">
        <v>363</v>
      </c>
    </row>
    <row r="16" ht="15" outlineLevel="2">
      <c r="A16" s="13" t="s">
        <v>365</v>
      </c>
      <c r="B16" s="10" t="s">
        <v>1</v>
      </c>
      <c r="C16" s="10" t="s">
        <v>1</v>
      </c>
      <c r="D16" s="13" t="s">
        <v>366</v>
      </c>
      <c r="E16" s="13" t="s">
        <v>364</v>
      </c>
      <c r="F16" s="13" t="s">
        <v>362</v>
      </c>
      <c r="G16" s="17">
        <v>18</v>
      </c>
      <c r="H16" s="12"/>
      <c r="I16" s="12">
        <v>1</v>
      </c>
      <c r="J16" s="12"/>
      <c r="K16" s="12">
        <f>ROUND(H16*J16, 2)</f>
        <v>0</v>
      </c>
      <c r="L16" s="16" t="s">
        <v>1</v>
      </c>
      <c r="M16" s="16" t="s">
        <v>1</v>
      </c>
      <c r="N16" s="12" t="str">
        <f>'ZBIORCZE ZESTAWIENIE KOSZTÓW'!B26</f>
        <v> </v>
      </c>
      <c r="O16" s="13" t="s">
        <v>367</v>
      </c>
    </row>
    <row r="17" ht="15" outlineLevel="2">
      <c r="A17" s="13" t="s">
        <v>369</v>
      </c>
      <c r="B17" s="10" t="s">
        <v>1</v>
      </c>
      <c r="C17" s="10" t="s">
        <v>1</v>
      </c>
      <c r="D17" s="13" t="s">
        <v>370</v>
      </c>
      <c r="E17" s="13" t="s">
        <v>368</v>
      </c>
      <c r="F17" s="13" t="s">
        <v>164</v>
      </c>
      <c r="G17" s="17">
        <v>25</v>
      </c>
      <c r="H17" s="12"/>
      <c r="I17" s="12">
        <v>1</v>
      </c>
      <c r="J17" s="12"/>
      <c r="K17" s="12">
        <f>ROUND(H17*J17, 2)</f>
        <v>0</v>
      </c>
      <c r="L17" s="16" t="s">
        <v>1</v>
      </c>
      <c r="M17" s="16" t="s">
        <v>1</v>
      </c>
      <c r="N17" s="12" t="str">
        <f>'ZBIORCZE ZESTAWIENIE KOSZTÓW'!B26</f>
        <v> </v>
      </c>
      <c r="O17" s="13" t="s">
        <v>371</v>
      </c>
    </row>
    <row r="18" ht="15" outlineLevel="2">
      <c r="A18" s="13" t="s">
        <v>373</v>
      </c>
      <c r="B18" s="10" t="s">
        <v>1</v>
      </c>
      <c r="C18" s="10" t="s">
        <v>1</v>
      </c>
      <c r="D18" s="13" t="s">
        <v>246</v>
      </c>
      <c r="E18" s="13" t="s">
        <v>372</v>
      </c>
      <c r="F18" s="13" t="s">
        <v>356</v>
      </c>
      <c r="G18" s="17">
        <v>88</v>
      </c>
      <c r="H18" s="12"/>
      <c r="I18" s="12">
        <v>1</v>
      </c>
      <c r="J18" s="12"/>
      <c r="K18" s="12">
        <f>ROUND(H18*J18, 2)</f>
        <v>0</v>
      </c>
      <c r="L18" s="16" t="s">
        <v>1</v>
      </c>
      <c r="M18" s="16" t="s">
        <v>1</v>
      </c>
      <c r="N18" s="12" t="str">
        <f>'ZBIORCZE ZESTAWIENIE KOSZTÓW'!B26</f>
        <v> </v>
      </c>
      <c r="O18" s="13" t="s">
        <v>147</v>
      </c>
    </row>
    <row r="19" ht="15" outlineLevel="2">
      <c r="A19" s="13" t="s">
        <v>375</v>
      </c>
      <c r="B19" s="10" t="s">
        <v>1</v>
      </c>
      <c r="C19" s="10" t="s">
        <v>1</v>
      </c>
      <c r="D19" s="13" t="s">
        <v>246</v>
      </c>
      <c r="E19" s="13" t="s">
        <v>374</v>
      </c>
      <c r="F19" s="13" t="s">
        <v>356</v>
      </c>
      <c r="G19" s="17">
        <v>200</v>
      </c>
      <c r="H19" s="12"/>
      <c r="I19" s="12">
        <v>1</v>
      </c>
      <c r="J19" s="12"/>
      <c r="K19" s="12">
        <f>ROUND(H19*J19, 2)</f>
        <v>0</v>
      </c>
      <c r="L19" s="16" t="s">
        <v>1</v>
      </c>
      <c r="M19" s="16" t="s">
        <v>1</v>
      </c>
      <c r="N19" s="12" t="str">
        <f>'ZBIORCZE ZESTAWIENIE KOSZTÓW'!B26</f>
        <v> </v>
      </c>
      <c r="O19" s="13" t="s">
        <v>147</v>
      </c>
    </row>
    <row r="20" ht="15" outlineLevel="2">
      <c r="A20" s="13" t="s">
        <v>377</v>
      </c>
      <c r="B20" s="10" t="s">
        <v>1</v>
      </c>
      <c r="C20" s="10" t="s">
        <v>1</v>
      </c>
      <c r="D20" s="13" t="s">
        <v>378</v>
      </c>
      <c r="E20" s="13" t="s">
        <v>376</v>
      </c>
      <c r="F20" s="13" t="s">
        <v>164</v>
      </c>
      <c r="G20" s="17">
        <v>45</v>
      </c>
      <c r="H20" s="12"/>
      <c r="I20" s="12">
        <v>1</v>
      </c>
      <c r="J20" s="12"/>
      <c r="K20" s="12">
        <f>ROUND(H20*J20, 2)</f>
        <v>0</v>
      </c>
      <c r="L20" s="16" t="s">
        <v>1</v>
      </c>
      <c r="M20" s="16" t="s">
        <v>1</v>
      </c>
      <c r="N20" s="12" t="str">
        <f>'ZBIORCZE ZESTAWIENIE KOSZTÓW'!B26</f>
        <v> </v>
      </c>
      <c r="O20" s="13" t="s">
        <v>379</v>
      </c>
    </row>
    <row r="21" ht="15" outlineLevel="2">
      <c r="A21" s="13" t="s">
        <v>381</v>
      </c>
      <c r="B21" s="10" t="s">
        <v>1</v>
      </c>
      <c r="C21" s="10" t="s">
        <v>1</v>
      </c>
      <c r="D21" s="13" t="s">
        <v>382</v>
      </c>
      <c r="E21" s="13" t="s">
        <v>380</v>
      </c>
      <c r="F21" s="13" t="s">
        <v>164</v>
      </c>
      <c r="G21" s="17">
        <v>12</v>
      </c>
      <c r="H21" s="12"/>
      <c r="I21" s="12">
        <v>1</v>
      </c>
      <c r="J21" s="12"/>
      <c r="K21" s="12">
        <f>ROUND(H21*J21, 2)</f>
        <v>0</v>
      </c>
      <c r="L21" s="16" t="s">
        <v>1</v>
      </c>
      <c r="M21" s="16" t="s">
        <v>1</v>
      </c>
      <c r="N21" s="12" t="str">
        <f>'ZBIORCZE ZESTAWIENIE KOSZTÓW'!B26</f>
        <v> </v>
      </c>
      <c r="O21" s="13" t="s">
        <v>383</v>
      </c>
    </row>
    <row r="22" ht="15" outlineLevel="2">
      <c r="A22" s="13" t="s">
        <v>385</v>
      </c>
      <c r="B22" s="10" t="s">
        <v>1</v>
      </c>
      <c r="C22" s="10" t="s">
        <v>1</v>
      </c>
      <c r="D22" s="13" t="s">
        <v>382</v>
      </c>
      <c r="E22" s="13" t="s">
        <v>384</v>
      </c>
      <c r="F22" s="13" t="s">
        <v>164</v>
      </c>
      <c r="G22" s="17">
        <v>6</v>
      </c>
      <c r="H22" s="12"/>
      <c r="I22" s="12">
        <v>1</v>
      </c>
      <c r="J22" s="12"/>
      <c r="K22" s="12">
        <f>ROUND(H22*J22, 2)</f>
        <v>0</v>
      </c>
      <c r="L22" s="16" t="s">
        <v>1</v>
      </c>
      <c r="M22" s="16" t="s">
        <v>1</v>
      </c>
      <c r="N22" s="12" t="str">
        <f>'ZBIORCZE ZESTAWIENIE KOSZTÓW'!B26</f>
        <v> </v>
      </c>
      <c r="O22" s="13" t="s">
        <v>383</v>
      </c>
    </row>
    <row r="23" ht="15" outlineLevel="2">
      <c r="A23" s="13" t="s">
        <v>387</v>
      </c>
      <c r="B23" s="10" t="s">
        <v>1</v>
      </c>
      <c r="C23" s="10" t="s">
        <v>1</v>
      </c>
      <c r="D23" s="13" t="s">
        <v>388</v>
      </c>
      <c r="E23" s="13" t="s">
        <v>386</v>
      </c>
      <c r="F23" s="13" t="s">
        <v>164</v>
      </c>
      <c r="G23" s="17">
        <v>25</v>
      </c>
      <c r="H23" s="12"/>
      <c r="I23" s="12">
        <v>1</v>
      </c>
      <c r="J23" s="12"/>
      <c r="K23" s="12">
        <f>ROUND(H23*J23, 2)</f>
        <v>0</v>
      </c>
      <c r="L23" s="16" t="s">
        <v>1</v>
      </c>
      <c r="M23" s="16" t="s">
        <v>1</v>
      </c>
      <c r="N23" s="12" t="str">
        <f>'ZBIORCZE ZESTAWIENIE KOSZTÓW'!B26</f>
        <v> </v>
      </c>
      <c r="O23" s="13" t="s">
        <v>389</v>
      </c>
    </row>
    <row r="24" ht="15" outlineLevel="2">
      <c r="A24" s="20" t="s">
        <v>390</v>
      </c>
      <c r="B24" s="18" t="s">
        <v>1</v>
      </c>
      <c r="C24" s="18" t="s">
        <v>1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  <c r="J24" s="18" t="s">
        <v>1</v>
      </c>
      <c r="K24" s="12">
        <f>SUM(K15:K23)</f>
        <v>0</v>
      </c>
      <c r="L24" s="16" t="s">
        <v>1</v>
      </c>
      <c r="M24" s="16" t="s">
        <v>1</v>
      </c>
      <c r="N24" s="16" t="s">
        <v>1</v>
      </c>
      <c r="O24" s="19" t="s">
        <v>1</v>
      </c>
    </row>
    <row r="25" ht="15" outlineLevel="1">
      <c r="A25" s="20" t="s">
        <v>391</v>
      </c>
      <c r="B25" s="18" t="s">
        <v>1</v>
      </c>
      <c r="C25" s="18" t="s">
        <v>1</v>
      </c>
      <c r="D25" s="18" t="s">
        <v>1</v>
      </c>
      <c r="E25" s="18" t="s">
        <v>1</v>
      </c>
      <c r="F25" s="18" t="s">
        <v>1</v>
      </c>
      <c r="G25" s="18" t="s">
        <v>1</v>
      </c>
      <c r="H25" s="18" t="s">
        <v>1</v>
      </c>
      <c r="I25" s="18" t="s">
        <v>1</v>
      </c>
      <c r="J25" s="18" t="s">
        <v>1</v>
      </c>
      <c r="K25" s="21">
        <f>'3 ROBOTY INSTALACYJNE'!K13+'3 ROBOTY INSTALACYJNE'!K24</f>
        <v>0</v>
      </c>
      <c r="L25" s="16" t="s">
        <v>1</v>
      </c>
      <c r="M25" s="16" t="s">
        <v>1</v>
      </c>
      <c r="N25" s="16" t="s">
        <v>1</v>
      </c>
      <c r="O25" s="19" t="s">
        <v>1</v>
      </c>
    </row>
  </sheetData>
  <mergeCells>
    <mergeCell ref="A1:O1"/>
    <mergeCell ref="A2:B2"/>
    <mergeCell ref="C2:O2"/>
    <mergeCell ref="A3:B3"/>
    <mergeCell ref="C3:O3"/>
    <mergeCell ref="A13:J13"/>
    <mergeCell ref="A24:J24"/>
    <mergeCell ref="A25:J25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KARTA TYTUŁOWA</vt:lpstr>
      <vt:lpstr>ZBIORCZE ZESTAWIENIE KOSZTÓW</vt:lpstr>
      <vt:lpstr>1 TERMOMODERNIZACJA CZĘŚCI WYSO</vt:lpstr>
      <vt:lpstr>2 TERMOMODERNIZACJA CZĘŚCI NISK</vt:lpstr>
      <vt:lpstr>3 ROBOTY INSTALACYJNE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2019-01-16T15:11:40Z</dcterms:created>
  <dcterms:modified xsi:type="dcterms:W3CDTF">2019-01-16T14:11:40Z</dcterms:modified>
</cp:coreProperties>
</file>