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Arkusz1" sheetId="1" r:id="rId1"/>
  </sheets>
  <calcPr calcId="162913" iterateDelta="1E-4"/>
</workbook>
</file>

<file path=xl/calcChain.xml><?xml version="1.0" encoding="utf-8"?>
<calcChain xmlns="http://schemas.openxmlformats.org/spreadsheetml/2006/main">
  <c r="O30" i="1" l="1"/>
  <c r="P30" i="1" s="1"/>
  <c r="L30" i="1"/>
  <c r="M30" i="1" s="1"/>
  <c r="M31" i="1" s="1"/>
  <c r="L35" i="1" s="1"/>
  <c r="L44" i="1" s="1"/>
  <c r="P31" i="1" l="1"/>
  <c r="N35" i="1" s="1"/>
  <c r="O31" i="1"/>
  <c r="M35" i="1" s="1"/>
  <c r="M44" i="1" s="1"/>
  <c r="L31" i="1"/>
  <c r="K35" i="1" s="1"/>
  <c r="K44" i="1" s="1"/>
  <c r="P35" i="1" l="1"/>
  <c r="P44" i="1" s="1"/>
  <c r="N44" i="1"/>
  <c r="O35" i="1"/>
  <c r="O44" i="1" s="1"/>
  <c r="O18" i="1" l="1"/>
  <c r="P18" i="1" s="1"/>
  <c r="L18" i="1"/>
  <c r="M18" i="1" s="1"/>
  <c r="M19" i="1" s="1"/>
  <c r="L23" i="1" s="1"/>
  <c r="L43" i="1" s="1"/>
  <c r="P19" i="1" l="1"/>
  <c r="N23" i="1" s="1"/>
  <c r="O19" i="1"/>
  <c r="M23" i="1" s="1"/>
  <c r="M43" i="1" s="1"/>
  <c r="L19" i="1"/>
  <c r="K23" i="1" s="1"/>
  <c r="K43" i="1" s="1"/>
  <c r="P23" i="1" l="1"/>
  <c r="P43" i="1" s="1"/>
  <c r="N43" i="1"/>
  <c r="O23" i="1"/>
  <c r="O43" i="1" s="1"/>
  <c r="O6" i="1" l="1"/>
  <c r="P6" i="1" s="1"/>
  <c r="P7" i="1" s="1"/>
  <c r="L6" i="1"/>
  <c r="L7" i="1" s="1"/>
  <c r="K11" i="1" s="1"/>
  <c r="K42" i="1" s="1"/>
  <c r="K45" i="1" s="1"/>
  <c r="M6" i="1" l="1"/>
  <c r="M7" i="1" s="1"/>
  <c r="L11" i="1" s="1"/>
  <c r="L42" i="1" s="1"/>
  <c r="L45" i="1" s="1"/>
  <c r="N11" i="1"/>
  <c r="N42" i="1" s="1"/>
  <c r="N45" i="1" s="1"/>
  <c r="O7" i="1"/>
  <c r="M11" i="1" s="1"/>
  <c r="M42" i="1" s="1"/>
  <c r="M45" i="1" s="1"/>
  <c r="O11" i="1" l="1"/>
  <c r="O42" i="1" s="1"/>
  <c r="O45" i="1" s="1"/>
  <c r="P11" i="1"/>
  <c r="P42" i="1" s="1"/>
  <c r="P45" i="1" s="1"/>
</calcChain>
</file>

<file path=xl/sharedStrings.xml><?xml version="1.0" encoding="utf-8"?>
<sst xmlns="http://schemas.openxmlformats.org/spreadsheetml/2006/main" count="109" uniqueCount="40">
  <si>
    <t>Lp.</t>
  </si>
  <si>
    <t>Asortyment</t>
  </si>
  <si>
    <t>j. m.</t>
  </si>
  <si>
    <t>Min. wykorzy-stanie</t>
  </si>
  <si>
    <t>Ilość</t>
  </si>
  <si>
    <t>Nazwa handlowa</t>
  </si>
  <si>
    <t>Nr katalogowy</t>
  </si>
  <si>
    <t>Nr deklaracji zgodności</t>
  </si>
  <si>
    <t>Cena jednostkowa (j.m.) netto (zł)</t>
  </si>
  <si>
    <t>Stawka VAT (%)</t>
  </si>
  <si>
    <t>Wartość netto (zł)</t>
  </si>
  <si>
    <t>Wartość brutto (zł)</t>
  </si>
  <si>
    <t>Prawo opcji</t>
  </si>
  <si>
    <t>Wartość prawa opcji netto (zł)</t>
  </si>
  <si>
    <t>Wartość prawa opcji brutto (zł)</t>
  </si>
  <si>
    <t>Pakiet 1</t>
  </si>
  <si>
    <t>op.</t>
  </si>
  <si>
    <t>RAZEM:</t>
  </si>
  <si>
    <t xml:space="preserve">Wartość podstawowa netto (zł) </t>
  </si>
  <si>
    <t>Wartość podstawowa  brutto (zł)</t>
  </si>
  <si>
    <t>Wartość całkowita zamówienia netto (zł)</t>
  </si>
  <si>
    <t>Wartość całkowita zamówienia brutto (zł)</t>
  </si>
  <si>
    <t>Pakiet 2</t>
  </si>
  <si>
    <t>PAKIET 1</t>
  </si>
  <si>
    <t>PAKIET 2</t>
  </si>
  <si>
    <t>Pakiet 3</t>
  </si>
  <si>
    <t>1.</t>
  </si>
  <si>
    <t>Producent</t>
  </si>
  <si>
    <t>12=5x10</t>
  </si>
  <si>
    <t>13=12+12x11</t>
  </si>
  <si>
    <t>15=10x14</t>
  </si>
  <si>
    <t>16=15+15x11</t>
  </si>
  <si>
    <t>Zamawiający wymaga bezpłatnego dostarczenia uchwytów  pojedynczych i potrójnych z trwałego tworzywa o właściwościach antybakteryjnych, odpornego na środki dezynfekcyjne, mocowanych do ściany oraz uchwytów metalowych pojedynczych na szynę Modura, zgodnie z zapotrzebowaniem Zamawiającego.</t>
  </si>
  <si>
    <t>PAKIET 3</t>
  </si>
  <si>
    <t>RAZEM</t>
  </si>
  <si>
    <t>Rękawice nitrylowe, bezpudrowe, niesterylne, z warstwą pielęgnacyjną z zawartością witaminy E, olejku migdałowego i gliceryny, o działaniu nawilżającym potwierdzonym badaniami w niezależnym laboratorium, chlorowane od wewnątrz, kolor ciemnoniebieski (chabrowy, granatowy lub pokrewny), tekstura na końcach palców, grubość na palcu 0,10 mm (±0,01 mm),  na dłoni 0,07 mm (±0,01 mm), na mankiecie 0,06 mm (± 0,01 mm), AQL  1.0, siła zrywu min 6N wg EN 455.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oraz przebadane na min. 12 cytostatyków z min. 10 na 5 poziomie odporności wg. ASTM D6978. Rękawice zarejestrowane jako wyrób medyczny klasy I zgodnie z Dyrektywą o wyrobach Medycznych 93/42/EWG i środek ochrony indywidualnej kat. III zgodnie z Rozporządzeniem (UE) 2016/425. Dopuszczone do kontaktu z żywnością - potwierdzone piktogramem na opakowaniu oraz badaniami z jednostki niezależnej. Pozbawione dodatków chemicznych: MBT, ZMBT, BHT, BHA, TMTD. Rozmiary S-XL . 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Modura. (S-L - pakowane po 250 szt., XL -  pakowane po 240 szt.). Zamawiający każdorazowo określi rozmiar w zamówieniu.</t>
  </si>
  <si>
    <t>Rękawice diagnostyczne lateksowe bezpudrowe, z przedłużonym mankietem, niebieskie, obustronnie chlorowane, teksturowane na palcach, mankiet rolowany. AQL 1,5, średnia grubość ścianki: na palcu 0,40 mm (±0,01 mm), na dłoni 0,30 mm (±0,01 mm), na mankiecie 0,20 mm (±0,01 mm), długość min 290 mm, średnia siła zrywu przed starzeniem min. 28N - potwierdzone badaniami producenta wg EN 455. Zawartość protein lateksowych poniżej 25 µg/g - potwierdzone badaniami wg EN 455 z jednostki niezależnej. Wyrób medyczny i środek ochrony osobistej kat. III. Długość rękawicy min 290 mm. Zgodne z EN 455,  EN 420, EN 388, ASTM F1671. Odporne na przenikanie: min 3 substancji chemicznych na min 2 poziomie zgodnie z  EN 374-1, mikroorganizmów wg EN 374-2, min 5 cytostatyków na min 3 poziomie wg EN 374-3,  min 2 alkoholi stosowanych w dezynfekcji o stężeniu min 70% i  4% formaldehydu - poziom min 2 - potwierdzone raportem z  badań wg EN 374. Pozbawione dodatków chemicznych: MBT, ZMBT, BHT, BHA, TMTD, DPG, DPT. Rozmiary S-XL kodowane kolorystycznie na opakowaniu. Pakowane po 50 szt. Zamawiający każdorazowo określi rozmiar w zamówieniu.</t>
  </si>
  <si>
    <t>Rękawice chirurgiczne, jałowe, lateksowe bezpudrowe, kształt anatomiczny, kolor kremowy, mankiet rolowany, dostępne w rozmiarach 6.0–9.0, sterylizowane radiacyjnie, powierzchnia zewnętrzna mikroszorstka, powierzchnia wewnętrzna polimeryzowana, długość rękawicy dla rozmiarów 5.5-6.5 270 mm, 7.0-8 280 mm, 8,5-9 285 mm, grubość na palcu 0,175 mm, na dłoni 0.195 mm, na mankiecie 0.16 mm, poziom protein lateksu nie więcej niż 30 µg/g , posiadające AQL 0,65, rękawice zgodne z Dyrektywa o Wyrobie Medycznym MDD 93/42/EEC i CE 0123 w klasie II a, środek ochrony indywidualnej kat.III, rękawice zgodne z EN 455(1-4), ISO10282, ISO11137, ISO10993, ASTM D3577, ASTM5712/ASTM D6978 , EN388 , EN16523, rękawice przebadane na przenikanie mikroorganizmów zgodnie z ASTM F1671, rękawice przebadane na przenikanie substancji chemicznych zgodnie z EN 374-3 (potwierdzone raportem wytwórcy) rękawice wolne od akceleratorów chemicznych: tiazole w tym Merkaptobenzotiazol MBT, thiurames, tiomoczników, rękawice o parametrach fizycznych: siła przy zerwaniu (mediana ) ≥ 9 N w czasie okresu trwałości, wydłużanie przy zerwaniu (mediana) przed starzeniem ≥ 830% po starzeniu ≥ 820% , Rozciąganie przed starzeniem (mediana) ≥ 30 MPa po starzeniu ≥26 MPa  oznakowane datą sterylizacji, oznakowane datą ważności i numerem serii. Opakowanie zbiorcze oznaczone fabrycznie kolorem charakterystycznym dla rodzaju rękawicy. Rozmiar 6.0-9.0. Op a 40 par.</t>
  </si>
  <si>
    <t xml:space="preserve"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</si>
  <si>
    <t>56_TP_ZP_D_2024 DOSTAWA RĘKAWIC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</si>
</sst>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3" fillId="0" borderId="0" xfId="0" applyNumberFormat="1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2" applyNumberFormat="1" applyFont="1" applyBorder="1" applyAlignment="1">
      <alignment horizontal="center" vertical="center" wrapText="1"/>
    </xf>
    <xf numFmtId="9" fontId="6" fillId="0" borderId="1" xfId="2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center" vertical="center" wrapText="1"/>
    </xf>
    <xf numFmtId="9" fontId="4" fillId="0" borderId="11" xfId="2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5" fontId="2" fillId="0" borderId="1" xfId="0" applyNumberFormat="1" applyFont="1" applyBorder="1" applyAlignment="1">
      <alignment horizontal="right"/>
    </xf>
    <xf numFmtId="43" fontId="4" fillId="0" borderId="0" xfId="3" applyFont="1"/>
    <xf numFmtId="0" fontId="0" fillId="0" borderId="0" xfId="0"/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5" fillId="0" borderId="1" xfId="0" applyFont="1" applyBorder="1"/>
    <xf numFmtId="43" fontId="4" fillId="0" borderId="0" xfId="0" applyNumberFormat="1" applyFont="1"/>
    <xf numFmtId="165" fontId="4" fillId="0" borderId="0" xfId="0" applyNumberFormat="1" applyFont="1"/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4" fontId="2" fillId="0" borderId="1" xfId="0" applyNumberFormat="1" applyFont="1" applyFill="1" applyBorder="1" applyAlignment="1">
      <alignment horizontal="right" vertical="center" wrapText="1"/>
    </xf>
  </cellXfs>
  <cellStyles count="6">
    <cellStyle name="Dziesiętny" xfId="3" builtinId="3"/>
    <cellStyle name="Dziesiętny 2" xfId="5"/>
    <cellStyle name="Normalny" xfId="0" builtinId="0"/>
    <cellStyle name="Procentowy" xfId="2" builtinId="5"/>
    <cellStyle name="Walutowy" xfId="1" builtinId="4"/>
    <cellStyle name="Walutowy 2" xfId="4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28" zoomScale="130" zoomScaleNormal="130" workbookViewId="0">
      <selection activeCell="K45" sqref="K45"/>
    </sheetView>
  </sheetViews>
  <sheetFormatPr defaultRowHeight="10.5" x14ac:dyDescent="0.15"/>
  <cols>
    <col min="1" max="1" width="4.7109375" style="4" bestFit="1" customWidth="1"/>
    <col min="2" max="2" width="57.28515625" style="4" customWidth="1"/>
    <col min="3" max="3" width="6.5703125" style="4" customWidth="1"/>
    <col min="4" max="4" width="13.7109375" style="4" customWidth="1"/>
    <col min="5" max="6" width="15.5703125" style="4" customWidth="1"/>
    <col min="7" max="7" width="24.140625" style="4" customWidth="1"/>
    <col min="8" max="8" width="20.42578125" style="4" customWidth="1"/>
    <col min="9" max="9" width="15.5703125" style="4" customWidth="1"/>
    <col min="10" max="10" width="16.28515625" style="4" customWidth="1"/>
    <col min="11" max="11" width="17.140625" style="4" customWidth="1"/>
    <col min="12" max="12" width="20" style="4" customWidth="1"/>
    <col min="13" max="13" width="19" style="4" bestFit="1" customWidth="1"/>
    <col min="14" max="14" width="20.5703125" style="4" customWidth="1"/>
    <col min="15" max="15" width="16.140625" style="4" bestFit="1" customWidth="1"/>
    <col min="16" max="16" width="19.5703125" style="4" bestFit="1" customWidth="1"/>
    <col min="17" max="17" width="12.140625" style="4" customWidth="1"/>
    <col min="18" max="16384" width="9.140625" style="4"/>
  </cols>
  <sheetData>
    <row r="1" spans="1:17" x14ac:dyDescent="0.15">
      <c r="A1" s="73" t="s">
        <v>39</v>
      </c>
      <c r="B1" s="73"/>
      <c r="C1" s="73"/>
      <c r="D1" s="73"/>
      <c r="E1" s="73"/>
      <c r="F1" s="73"/>
      <c r="G1" s="73"/>
    </row>
    <row r="2" spans="1:17" ht="95.25" customHeight="1" x14ac:dyDescent="0.15">
      <c r="A2" s="61" t="s">
        <v>38</v>
      </c>
      <c r="B2" s="62"/>
      <c r="C2" s="62"/>
      <c r="D2" s="62"/>
      <c r="E2" s="62"/>
      <c r="F2" s="62"/>
      <c r="G2" s="62"/>
    </row>
    <row r="3" spans="1:17" ht="21" x14ac:dyDescent="0.15">
      <c r="A3" s="5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27</v>
      </c>
      <c r="G3" s="6" t="s">
        <v>5</v>
      </c>
      <c r="H3" s="6" t="s">
        <v>6</v>
      </c>
      <c r="I3" s="6" t="s">
        <v>7</v>
      </c>
      <c r="J3" s="8" t="s">
        <v>8</v>
      </c>
      <c r="K3" s="9" t="s">
        <v>9</v>
      </c>
      <c r="L3" s="10" t="s">
        <v>10</v>
      </c>
      <c r="M3" s="10" t="s">
        <v>11</v>
      </c>
      <c r="N3" s="6" t="s">
        <v>12</v>
      </c>
      <c r="O3" s="11" t="s">
        <v>13</v>
      </c>
      <c r="P3" s="11" t="s">
        <v>14</v>
      </c>
    </row>
    <row r="4" spans="1:17" ht="11.25" thickBot="1" x14ac:dyDescent="0.2">
      <c r="A4" s="12">
        <v>1</v>
      </c>
      <c r="B4" s="13">
        <v>2</v>
      </c>
      <c r="C4" s="13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3">
        <v>9</v>
      </c>
      <c r="J4" s="15">
        <v>10</v>
      </c>
      <c r="K4" s="16">
        <v>11</v>
      </c>
      <c r="L4" s="17" t="s">
        <v>28</v>
      </c>
      <c r="M4" s="18" t="s">
        <v>29</v>
      </c>
      <c r="N4" s="19">
        <v>14</v>
      </c>
      <c r="O4" s="20" t="s">
        <v>30</v>
      </c>
      <c r="P4" s="20" t="s">
        <v>31</v>
      </c>
    </row>
    <row r="5" spans="1:17" ht="11.25" thickBot="1" x14ac:dyDescent="0.2">
      <c r="A5" s="70" t="s">
        <v>15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2"/>
    </row>
    <row r="6" spans="1:17" ht="262.5" x14ac:dyDescent="0.15">
      <c r="A6" s="21" t="s">
        <v>26</v>
      </c>
      <c r="B6" s="3" t="s">
        <v>35</v>
      </c>
      <c r="C6" s="22" t="s">
        <v>16</v>
      </c>
      <c r="D6" s="23">
        <v>3000</v>
      </c>
      <c r="E6" s="24">
        <v>6000</v>
      </c>
      <c r="F6" s="24"/>
      <c r="G6" s="23"/>
      <c r="H6" s="22"/>
      <c r="I6" s="23"/>
      <c r="J6" s="25"/>
      <c r="K6" s="26"/>
      <c r="L6" s="27">
        <f t="shared" ref="L6" si="0">ROUND(E6*J6,2)</f>
        <v>0</v>
      </c>
      <c r="M6" s="28">
        <f t="shared" ref="M6" si="1">ROUND(L6+(L6*K6),2)</f>
        <v>0</v>
      </c>
      <c r="N6" s="29">
        <v>2100</v>
      </c>
      <c r="O6" s="30">
        <f t="shared" ref="O6" si="2">ROUND(N6*J6,2)</f>
        <v>0</v>
      </c>
      <c r="P6" s="28">
        <f>ROUND(O6+O6*K6,2)</f>
        <v>0</v>
      </c>
      <c r="Q6" s="52"/>
    </row>
    <row r="7" spans="1:17" ht="11.25" thickBot="1" x14ac:dyDescent="0.2">
      <c r="A7" s="31"/>
      <c r="B7" s="32"/>
      <c r="C7" s="33"/>
      <c r="D7" s="34"/>
      <c r="E7" s="34"/>
      <c r="F7" s="34"/>
      <c r="G7" s="1"/>
      <c r="H7" s="1"/>
      <c r="I7" s="2"/>
      <c r="J7" s="1"/>
      <c r="K7" s="35" t="s">
        <v>17</v>
      </c>
      <c r="L7" s="36">
        <f>SUM(L6:L6)</f>
        <v>0</v>
      </c>
      <c r="M7" s="36">
        <f>SUM(M6:M6)</f>
        <v>0</v>
      </c>
      <c r="N7" s="37"/>
      <c r="O7" s="38">
        <f>SUM(O6:O6)</f>
        <v>0</v>
      </c>
      <c r="P7" s="39">
        <f>SUM(P6)</f>
        <v>0</v>
      </c>
    </row>
    <row r="8" spans="1:17" ht="11.25" thickBot="1" x14ac:dyDescent="0.2">
      <c r="A8" s="31"/>
      <c r="B8" s="69" t="s">
        <v>32</v>
      </c>
      <c r="C8" s="33"/>
      <c r="D8" s="34"/>
      <c r="E8" s="34"/>
      <c r="F8" s="34"/>
      <c r="G8" s="1"/>
      <c r="H8" s="1"/>
      <c r="I8" s="2"/>
      <c r="J8" s="1"/>
      <c r="K8" s="40"/>
      <c r="L8" s="41"/>
      <c r="M8" s="41"/>
      <c r="N8" s="41"/>
      <c r="O8" s="42"/>
      <c r="P8" s="42"/>
    </row>
    <row r="9" spans="1:17" ht="11.25" thickBot="1" x14ac:dyDescent="0.2">
      <c r="A9" s="31"/>
      <c r="B9" s="69"/>
      <c r="C9" s="33"/>
      <c r="D9" s="34"/>
      <c r="E9" s="34"/>
      <c r="F9" s="34"/>
      <c r="G9" s="1"/>
      <c r="H9" s="1"/>
      <c r="I9" s="2"/>
      <c r="J9" s="1"/>
      <c r="K9" s="66" t="s">
        <v>23</v>
      </c>
      <c r="L9" s="67"/>
      <c r="M9" s="67"/>
      <c r="N9" s="67"/>
      <c r="O9" s="67"/>
      <c r="P9" s="68"/>
    </row>
    <row r="10" spans="1:17" ht="32.25" thickBot="1" x14ac:dyDescent="0.2">
      <c r="A10" s="31"/>
      <c r="B10" s="69"/>
      <c r="C10" s="33"/>
      <c r="D10" s="34"/>
      <c r="E10" s="34"/>
      <c r="F10" s="34"/>
      <c r="G10" s="1"/>
      <c r="H10" s="1"/>
      <c r="I10" s="2"/>
      <c r="J10" s="1"/>
      <c r="K10" s="43" t="s">
        <v>18</v>
      </c>
      <c r="L10" s="43" t="s">
        <v>19</v>
      </c>
      <c r="M10" s="43" t="s">
        <v>13</v>
      </c>
      <c r="N10" s="44" t="s">
        <v>14</v>
      </c>
      <c r="O10" s="45" t="s">
        <v>20</v>
      </c>
      <c r="P10" s="45" t="s">
        <v>21</v>
      </c>
    </row>
    <row r="11" spans="1:17" ht="11.25" thickBot="1" x14ac:dyDescent="0.2">
      <c r="A11" s="31"/>
      <c r="B11" s="32"/>
      <c r="C11" s="33"/>
      <c r="D11" s="34"/>
      <c r="E11" s="34"/>
      <c r="F11" s="34"/>
      <c r="G11" s="1"/>
      <c r="H11" s="1"/>
      <c r="I11" s="2"/>
      <c r="J11" s="1"/>
      <c r="K11" s="46">
        <f>L7</f>
        <v>0</v>
      </c>
      <c r="L11" s="47">
        <f>M7</f>
        <v>0</v>
      </c>
      <c r="M11" s="48">
        <f>O7</f>
        <v>0</v>
      </c>
      <c r="N11" s="47">
        <f>P7</f>
        <v>0</v>
      </c>
      <c r="O11" s="47">
        <f>M11+K11</f>
        <v>0</v>
      </c>
      <c r="P11" s="49">
        <f>L11+N11</f>
        <v>0</v>
      </c>
    </row>
    <row r="15" spans="1:17" ht="21" x14ac:dyDescent="0.15">
      <c r="A15" s="5" t="s">
        <v>0</v>
      </c>
      <c r="B15" s="6" t="s">
        <v>1</v>
      </c>
      <c r="C15" s="7" t="s">
        <v>2</v>
      </c>
      <c r="D15" s="6" t="s">
        <v>3</v>
      </c>
      <c r="E15" s="6" t="s">
        <v>4</v>
      </c>
      <c r="F15" s="6" t="s">
        <v>27</v>
      </c>
      <c r="G15" s="6" t="s">
        <v>5</v>
      </c>
      <c r="H15" s="6" t="s">
        <v>6</v>
      </c>
      <c r="I15" s="6" t="s">
        <v>7</v>
      </c>
      <c r="J15" s="8" t="s">
        <v>8</v>
      </c>
      <c r="K15" s="9" t="s">
        <v>9</v>
      </c>
      <c r="L15" s="10" t="s">
        <v>10</v>
      </c>
      <c r="M15" s="10" t="s">
        <v>11</v>
      </c>
      <c r="N15" s="6" t="s">
        <v>12</v>
      </c>
      <c r="O15" s="11" t="s">
        <v>13</v>
      </c>
      <c r="P15" s="11" t="s">
        <v>14</v>
      </c>
    </row>
    <row r="16" spans="1:17" ht="11.25" thickBot="1" x14ac:dyDescent="0.2">
      <c r="A16" s="12">
        <v>1</v>
      </c>
      <c r="B16" s="13">
        <v>2</v>
      </c>
      <c r="C16" s="13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3">
        <v>9</v>
      </c>
      <c r="J16" s="15">
        <v>10</v>
      </c>
      <c r="K16" s="16">
        <v>11</v>
      </c>
      <c r="L16" s="17" t="s">
        <v>28</v>
      </c>
      <c r="M16" s="18" t="s">
        <v>29</v>
      </c>
      <c r="N16" s="19">
        <v>14</v>
      </c>
      <c r="O16" s="20" t="s">
        <v>30</v>
      </c>
      <c r="P16" s="20" t="s">
        <v>31</v>
      </c>
    </row>
    <row r="17" spans="1:17" ht="11.25" thickBot="1" x14ac:dyDescent="0.2">
      <c r="A17" s="70" t="s">
        <v>22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7" ht="168" x14ac:dyDescent="0.15">
      <c r="A18" s="21" t="s">
        <v>26</v>
      </c>
      <c r="B18" s="3" t="s">
        <v>36</v>
      </c>
      <c r="C18" s="22" t="s">
        <v>16</v>
      </c>
      <c r="D18" s="23">
        <v>350</v>
      </c>
      <c r="E18" s="24">
        <v>650</v>
      </c>
      <c r="F18" s="22"/>
      <c r="G18" s="23"/>
      <c r="H18" s="22"/>
      <c r="I18" s="23"/>
      <c r="J18" s="25"/>
      <c r="K18" s="26"/>
      <c r="L18" s="27">
        <f t="shared" ref="L18" si="3">ROUND(E18*J18,2)</f>
        <v>0</v>
      </c>
      <c r="M18" s="28">
        <f t="shared" ref="M18" si="4">ROUND(L18+(L18*K18),2)</f>
        <v>0</v>
      </c>
      <c r="N18" s="29">
        <v>480</v>
      </c>
      <c r="O18" s="30">
        <f t="shared" ref="O18" si="5">ROUND(N18*J18,2)</f>
        <v>0</v>
      </c>
      <c r="P18" s="28">
        <f>ROUND(O18+O18*K18,2)</f>
        <v>0</v>
      </c>
      <c r="Q18" s="52"/>
    </row>
    <row r="19" spans="1:17" ht="11.25" thickBot="1" x14ac:dyDescent="0.2">
      <c r="A19" s="31"/>
      <c r="B19" s="32"/>
      <c r="C19" s="33"/>
      <c r="D19" s="34"/>
      <c r="E19" s="34"/>
      <c r="F19" s="34"/>
      <c r="G19" s="1"/>
      <c r="H19" s="1"/>
      <c r="I19" s="2"/>
      <c r="J19" s="1"/>
      <c r="K19" s="35" t="s">
        <v>17</v>
      </c>
      <c r="L19" s="36">
        <f>SUM(L18:L18)</f>
        <v>0</v>
      </c>
      <c r="M19" s="36">
        <f>SUM(M18:M18)</f>
        <v>0</v>
      </c>
      <c r="N19" s="37"/>
      <c r="O19" s="38">
        <f>SUM(O18:O18)</f>
        <v>0</v>
      </c>
      <c r="P19" s="39">
        <f>SUM(P18:P18)</f>
        <v>0</v>
      </c>
    </row>
    <row r="20" spans="1:17" ht="11.25" thickBot="1" x14ac:dyDescent="0.2">
      <c r="A20" s="31"/>
      <c r="B20" s="32"/>
      <c r="C20" s="33"/>
      <c r="D20" s="34"/>
      <c r="E20" s="34"/>
      <c r="F20" s="34"/>
      <c r="G20" s="1"/>
      <c r="H20" s="1"/>
      <c r="I20" s="2"/>
      <c r="J20" s="1"/>
      <c r="K20" s="40"/>
      <c r="L20" s="41"/>
      <c r="M20" s="41"/>
      <c r="N20" s="41"/>
      <c r="O20" s="42"/>
      <c r="P20" s="42"/>
    </row>
    <row r="21" spans="1:17" ht="11.25" thickBot="1" x14ac:dyDescent="0.2">
      <c r="A21" s="31"/>
      <c r="B21" s="32"/>
      <c r="C21" s="33"/>
      <c r="D21" s="34"/>
      <c r="E21" s="34"/>
      <c r="F21" s="34"/>
      <c r="G21" s="1"/>
      <c r="H21" s="1"/>
      <c r="I21" s="2"/>
      <c r="J21" s="1"/>
      <c r="K21" s="66" t="s">
        <v>24</v>
      </c>
      <c r="L21" s="67"/>
      <c r="M21" s="67"/>
      <c r="N21" s="67"/>
      <c r="O21" s="67"/>
      <c r="P21" s="68"/>
    </row>
    <row r="22" spans="1:17" ht="32.25" thickBot="1" x14ac:dyDescent="0.2">
      <c r="A22" s="31"/>
      <c r="B22" s="32"/>
      <c r="C22" s="33"/>
      <c r="D22" s="34"/>
      <c r="E22" s="34"/>
      <c r="F22" s="34"/>
      <c r="G22" s="1"/>
      <c r="H22" s="1"/>
      <c r="I22" s="2"/>
      <c r="J22" s="1"/>
      <c r="K22" s="43" t="s">
        <v>18</v>
      </c>
      <c r="L22" s="43" t="s">
        <v>19</v>
      </c>
      <c r="M22" s="43" t="s">
        <v>13</v>
      </c>
      <c r="N22" s="44" t="s">
        <v>14</v>
      </c>
      <c r="O22" s="45" t="s">
        <v>20</v>
      </c>
      <c r="P22" s="45" t="s">
        <v>21</v>
      </c>
    </row>
    <row r="23" spans="1:17" ht="11.25" thickBot="1" x14ac:dyDescent="0.2">
      <c r="A23" s="31"/>
      <c r="B23" s="32"/>
      <c r="C23" s="33"/>
      <c r="D23" s="34"/>
      <c r="E23" s="34"/>
      <c r="F23" s="34"/>
      <c r="G23" s="1"/>
      <c r="H23" s="1"/>
      <c r="I23" s="2"/>
      <c r="J23" s="1"/>
      <c r="K23" s="46">
        <f>L19</f>
        <v>0</v>
      </c>
      <c r="L23" s="47">
        <f>M19</f>
        <v>0</v>
      </c>
      <c r="M23" s="48">
        <f>O19</f>
        <v>0</v>
      </c>
      <c r="N23" s="47">
        <f>P19</f>
        <v>0</v>
      </c>
      <c r="O23" s="47">
        <f>M23+K23</f>
        <v>0</v>
      </c>
      <c r="P23" s="49">
        <f>L23+N23</f>
        <v>0</v>
      </c>
    </row>
    <row r="26" spans="1:17" x14ac:dyDescent="0.15">
      <c r="N26" s="50"/>
    </row>
    <row r="27" spans="1:17" ht="21" x14ac:dyDescent="0.15">
      <c r="A27" s="5" t="s">
        <v>0</v>
      </c>
      <c r="B27" s="6" t="s">
        <v>1</v>
      </c>
      <c r="C27" s="7" t="s">
        <v>2</v>
      </c>
      <c r="D27" s="6" t="s">
        <v>3</v>
      </c>
      <c r="E27" s="6" t="s">
        <v>4</v>
      </c>
      <c r="F27" s="6" t="s">
        <v>27</v>
      </c>
      <c r="G27" s="6" t="s">
        <v>5</v>
      </c>
      <c r="H27" s="6" t="s">
        <v>6</v>
      </c>
      <c r="I27" s="6" t="s">
        <v>7</v>
      </c>
      <c r="J27" s="8" t="s">
        <v>8</v>
      </c>
      <c r="K27" s="9" t="s">
        <v>9</v>
      </c>
      <c r="L27" s="10" t="s">
        <v>10</v>
      </c>
      <c r="M27" s="10" t="s">
        <v>11</v>
      </c>
      <c r="N27" s="6" t="s">
        <v>12</v>
      </c>
      <c r="O27" s="11" t="s">
        <v>13</v>
      </c>
      <c r="P27" s="11" t="s">
        <v>14</v>
      </c>
    </row>
    <row r="28" spans="1:17" ht="11.25" thickBot="1" x14ac:dyDescent="0.2">
      <c r="A28" s="12">
        <v>1</v>
      </c>
      <c r="B28" s="13">
        <v>2</v>
      </c>
      <c r="C28" s="13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3">
        <v>9</v>
      </c>
      <c r="J28" s="15">
        <v>10</v>
      </c>
      <c r="K28" s="16">
        <v>11</v>
      </c>
      <c r="L28" s="17" t="s">
        <v>28</v>
      </c>
      <c r="M28" s="18" t="s">
        <v>29</v>
      </c>
      <c r="N28" s="19">
        <v>14</v>
      </c>
      <c r="O28" s="20" t="s">
        <v>30</v>
      </c>
      <c r="P28" s="20" t="s">
        <v>31</v>
      </c>
    </row>
    <row r="29" spans="1:17" ht="11.25" thickBot="1" x14ac:dyDescent="0.2">
      <c r="A29" s="70" t="s">
        <v>25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</row>
    <row r="30" spans="1:17" ht="210" x14ac:dyDescent="0.15">
      <c r="A30" s="21" t="s">
        <v>26</v>
      </c>
      <c r="B30" s="3" t="s">
        <v>37</v>
      </c>
      <c r="C30" s="22" t="s">
        <v>16</v>
      </c>
      <c r="D30" s="23">
        <v>5</v>
      </c>
      <c r="E30" s="24">
        <v>15</v>
      </c>
      <c r="F30" s="22"/>
      <c r="G30" s="23"/>
      <c r="H30" s="22"/>
      <c r="I30" s="23"/>
      <c r="J30" s="25"/>
      <c r="K30" s="26"/>
      <c r="L30" s="27">
        <f t="shared" ref="L30" si="6">ROUND(E30*J30,2)</f>
        <v>0</v>
      </c>
      <c r="M30" s="28">
        <f t="shared" ref="M30" si="7">ROUND(L30+(L30*K30),2)</f>
        <v>0</v>
      </c>
      <c r="N30" s="29">
        <v>10</v>
      </c>
      <c r="O30" s="30">
        <f t="shared" ref="O30" si="8">ROUND(N30*J30,2)</f>
        <v>0</v>
      </c>
      <c r="P30" s="28">
        <f>ROUND(O30+O30*K30,2)</f>
        <v>0</v>
      </c>
      <c r="Q30" s="52"/>
    </row>
    <row r="31" spans="1:17" ht="11.25" thickBot="1" x14ac:dyDescent="0.2">
      <c r="A31" s="31"/>
      <c r="B31" s="32"/>
      <c r="C31" s="33"/>
      <c r="D31" s="34"/>
      <c r="E31" s="34"/>
      <c r="F31" s="34"/>
      <c r="G31" s="1"/>
      <c r="H31" s="1"/>
      <c r="I31" s="2"/>
      <c r="J31" s="1"/>
      <c r="K31" s="35" t="s">
        <v>17</v>
      </c>
      <c r="L31" s="36">
        <f>SUM(L30:L30)</f>
        <v>0</v>
      </c>
      <c r="M31" s="36">
        <f>SUM(M30:M30)</f>
        <v>0</v>
      </c>
      <c r="N31" s="37"/>
      <c r="O31" s="38">
        <f>SUM(O30:O30)</f>
        <v>0</v>
      </c>
      <c r="P31" s="39">
        <f>SUM(P30:P30)</f>
        <v>0</v>
      </c>
    </row>
    <row r="32" spans="1:17" ht="11.25" thickBot="1" x14ac:dyDescent="0.2">
      <c r="A32" s="31"/>
      <c r="B32" s="32"/>
      <c r="C32" s="33"/>
      <c r="D32" s="34"/>
      <c r="E32" s="34"/>
      <c r="F32" s="34"/>
      <c r="G32" s="1"/>
      <c r="H32" s="1"/>
      <c r="I32" s="2"/>
      <c r="J32" s="1"/>
      <c r="K32" s="40"/>
      <c r="L32" s="41"/>
      <c r="M32" s="41"/>
      <c r="N32" s="41"/>
      <c r="O32" s="42"/>
      <c r="P32" s="42"/>
    </row>
    <row r="33" spans="1:17" ht="11.25" thickBot="1" x14ac:dyDescent="0.2">
      <c r="A33" s="31"/>
      <c r="B33" s="32"/>
      <c r="C33" s="33"/>
      <c r="D33" s="34"/>
      <c r="E33" s="34"/>
      <c r="F33" s="34"/>
      <c r="G33" s="1"/>
      <c r="H33" s="1"/>
      <c r="I33" s="2"/>
      <c r="J33" s="1"/>
      <c r="K33" s="66" t="s">
        <v>33</v>
      </c>
      <c r="L33" s="67"/>
      <c r="M33" s="67"/>
      <c r="N33" s="67"/>
      <c r="O33" s="67"/>
      <c r="P33" s="68"/>
    </row>
    <row r="34" spans="1:17" ht="32.25" thickBot="1" x14ac:dyDescent="0.2">
      <c r="A34" s="31"/>
      <c r="B34" s="32"/>
      <c r="C34" s="33"/>
      <c r="D34" s="34"/>
      <c r="E34" s="34"/>
      <c r="F34" s="34"/>
      <c r="G34" s="1"/>
      <c r="H34" s="1"/>
      <c r="I34" s="2"/>
      <c r="J34" s="1"/>
      <c r="K34" s="43" t="s">
        <v>18</v>
      </c>
      <c r="L34" s="43" t="s">
        <v>19</v>
      </c>
      <c r="M34" s="43" t="s">
        <v>13</v>
      </c>
      <c r="N34" s="44" t="s">
        <v>14</v>
      </c>
      <c r="O34" s="45" t="s">
        <v>20</v>
      </c>
      <c r="P34" s="45" t="s">
        <v>21</v>
      </c>
    </row>
    <row r="35" spans="1:17" ht="11.25" thickBot="1" x14ac:dyDescent="0.2">
      <c r="A35" s="31"/>
      <c r="B35" s="32"/>
      <c r="C35" s="33"/>
      <c r="D35" s="34"/>
      <c r="E35" s="34"/>
      <c r="F35" s="34"/>
      <c r="G35" s="1"/>
      <c r="H35" s="1"/>
      <c r="I35" s="2"/>
      <c r="J35" s="1"/>
      <c r="K35" s="46">
        <f>L31</f>
        <v>0</v>
      </c>
      <c r="L35" s="47">
        <f>M31</f>
        <v>0</v>
      </c>
      <c r="M35" s="48">
        <f>O31</f>
        <v>0</v>
      </c>
      <c r="N35" s="47">
        <f>P31</f>
        <v>0</v>
      </c>
      <c r="O35" s="47">
        <f>M35+K35</f>
        <v>0</v>
      </c>
      <c r="P35" s="49">
        <f>L35+N35</f>
        <v>0</v>
      </c>
    </row>
    <row r="39" spans="1:17" ht="11.25" thickBot="1" x14ac:dyDescent="0.2"/>
    <row r="40" spans="1:17" ht="15.75" thickBot="1" x14ac:dyDescent="0.3">
      <c r="J40" s="53"/>
      <c r="K40" s="63" t="s">
        <v>34</v>
      </c>
      <c r="L40" s="64"/>
      <c r="M40" s="64"/>
      <c r="N40" s="64"/>
      <c r="O40" s="64"/>
      <c r="P40" s="65"/>
    </row>
    <row r="41" spans="1:17" ht="51" x14ac:dyDescent="0.25">
      <c r="J41" s="53"/>
      <c r="K41" s="54" t="s">
        <v>18</v>
      </c>
      <c r="L41" s="54" t="s">
        <v>19</v>
      </c>
      <c r="M41" s="54" t="s">
        <v>13</v>
      </c>
      <c r="N41" s="55" t="s">
        <v>14</v>
      </c>
      <c r="O41" s="56" t="s">
        <v>20</v>
      </c>
      <c r="P41" s="56" t="s">
        <v>21</v>
      </c>
    </row>
    <row r="42" spans="1:17" ht="15" x14ac:dyDescent="0.25">
      <c r="J42" s="58" t="s">
        <v>23</v>
      </c>
      <c r="K42" s="74">
        <f>K11</f>
        <v>0</v>
      </c>
      <c r="L42" s="74">
        <f t="shared" ref="L42:P42" si="9">L11</f>
        <v>0</v>
      </c>
      <c r="M42" s="74">
        <f t="shared" si="9"/>
        <v>0</v>
      </c>
      <c r="N42" s="74">
        <f t="shared" si="9"/>
        <v>0</v>
      </c>
      <c r="O42" s="74">
        <f t="shared" si="9"/>
        <v>0</v>
      </c>
      <c r="P42" s="74">
        <f t="shared" si="9"/>
        <v>0</v>
      </c>
    </row>
    <row r="43" spans="1:17" ht="15" x14ac:dyDescent="0.25">
      <c r="J43" s="58" t="s">
        <v>24</v>
      </c>
      <c r="K43" s="51">
        <f>K23</f>
        <v>0</v>
      </c>
      <c r="L43" s="51">
        <f t="shared" ref="L43:P43" si="10">L23</f>
        <v>0</v>
      </c>
      <c r="M43" s="51">
        <f t="shared" si="10"/>
        <v>0</v>
      </c>
      <c r="N43" s="51">
        <f t="shared" si="10"/>
        <v>0</v>
      </c>
      <c r="O43" s="51">
        <f t="shared" si="10"/>
        <v>0</v>
      </c>
      <c r="P43" s="51">
        <f t="shared" si="10"/>
        <v>0</v>
      </c>
    </row>
    <row r="44" spans="1:17" ht="15" x14ac:dyDescent="0.25">
      <c r="J44" s="58" t="s">
        <v>33</v>
      </c>
      <c r="K44" s="51">
        <f>K35</f>
        <v>0</v>
      </c>
      <c r="L44" s="51">
        <f t="shared" ref="L44:P44" si="11">L35</f>
        <v>0</v>
      </c>
      <c r="M44" s="51">
        <f t="shared" si="11"/>
        <v>0</v>
      </c>
      <c r="N44" s="51">
        <f t="shared" si="11"/>
        <v>0</v>
      </c>
      <c r="O44" s="51">
        <f t="shared" si="11"/>
        <v>0</v>
      </c>
      <c r="P44" s="51">
        <f t="shared" si="11"/>
        <v>0</v>
      </c>
    </row>
    <row r="45" spans="1:17" ht="15" x14ac:dyDescent="0.25">
      <c r="J45" s="53"/>
      <c r="K45" s="57">
        <f>SUM(K42:K44)</f>
        <v>0</v>
      </c>
      <c r="L45" s="57">
        <f t="shared" ref="L45:P45" si="12">SUM(L42:L44)</f>
        <v>0</v>
      </c>
      <c r="M45" s="57">
        <f t="shared" si="12"/>
        <v>0</v>
      </c>
      <c r="N45" s="57">
        <f t="shared" si="12"/>
        <v>0</v>
      </c>
      <c r="O45" s="57">
        <f t="shared" si="12"/>
        <v>0</v>
      </c>
      <c r="P45" s="57">
        <f t="shared" si="12"/>
        <v>0</v>
      </c>
      <c r="Q45" s="59"/>
    </row>
    <row r="53" spans="13:13" x14ac:dyDescent="0.15">
      <c r="M53" s="60"/>
    </row>
  </sheetData>
  <mergeCells count="10">
    <mergeCell ref="A1:G1"/>
    <mergeCell ref="A2:G2"/>
    <mergeCell ref="K40:P40"/>
    <mergeCell ref="K33:P33"/>
    <mergeCell ref="B8:B10"/>
    <mergeCell ref="A5:P5"/>
    <mergeCell ref="K9:P9"/>
    <mergeCell ref="A17:P17"/>
    <mergeCell ref="K21:P21"/>
    <mergeCell ref="A29:P29"/>
  </mergeCells>
  <conditionalFormatting sqref="J6">
    <cfRule type="expression" dxfId="2" priority="3" stopIfTrue="1">
      <formula>$K6=#REF!</formula>
    </cfRule>
  </conditionalFormatting>
  <conditionalFormatting sqref="J18">
    <cfRule type="expression" dxfId="1" priority="2" stopIfTrue="1">
      <formula>$K18=#REF!</formula>
    </cfRule>
  </conditionalFormatting>
  <conditionalFormatting sqref="J30">
    <cfRule type="expression" dxfId="0" priority="1" stopIfTrue="1">
      <formula>$K30=#REF!</formula>
    </cfRule>
  </conditionalFormatting>
  <pageMargins left="0.7" right="0.7" top="0.75" bottom="0.75" header="0.3" footer="0.3"/>
  <pageSetup paperSize="9" scale="46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2024-03-27T10:50:11Z</dcterms:modified>
</cp:coreProperties>
</file>