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2023\7. MIESZANKI\"/>
    </mc:Choice>
  </mc:AlternateContent>
  <bookViews>
    <workbookView xWindow="0" yWindow="0" windowWidth="16380" windowHeight="8196" tabRatio="500"/>
  </bookViews>
  <sheets>
    <sheet name="Arkusz1" sheetId="1" r:id="rId1"/>
  </sheet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K68" i="1" l="1"/>
  <c r="G64" i="1"/>
  <c r="K59" i="1"/>
  <c r="L59" i="1"/>
  <c r="K49" i="1"/>
  <c r="L49" i="1"/>
  <c r="G35" i="1"/>
  <c r="G34" i="1"/>
  <c r="G33" i="1"/>
  <c r="G32" i="1"/>
  <c r="G31" i="1"/>
  <c r="G30" i="1"/>
  <c r="G29" i="1"/>
  <c r="G27" i="1"/>
  <c r="G26" i="1"/>
  <c r="G25" i="1"/>
  <c r="G22" i="1"/>
  <c r="G21" i="1"/>
  <c r="G20" i="1"/>
  <c r="G19" i="1"/>
  <c r="G18" i="1"/>
  <c r="G16" i="1"/>
  <c r="G15" i="1"/>
  <c r="G14" i="1"/>
  <c r="G12" i="1"/>
  <c r="G11" i="1"/>
  <c r="G7" i="1"/>
  <c r="G6" i="1"/>
  <c r="G5" i="1"/>
  <c r="G36" i="1" l="1"/>
  <c r="K40" i="1"/>
  <c r="L68" i="1"/>
  <c r="L40" i="1"/>
  <c r="M40" i="1"/>
  <c r="M59" i="1"/>
  <c r="M68" i="1" l="1"/>
  <c r="M49" i="1"/>
</calcChain>
</file>

<file path=xl/sharedStrings.xml><?xml version="1.0" encoding="utf-8"?>
<sst xmlns="http://schemas.openxmlformats.org/spreadsheetml/2006/main" count="232" uniqueCount="121">
  <si>
    <t>Część 1</t>
  </si>
  <si>
    <t>L.p</t>
  </si>
  <si>
    <t>kod CPV</t>
  </si>
  <si>
    <t>Skład produktu leczniczego</t>
  </si>
  <si>
    <t>Pełna nazwa handlowa</t>
  </si>
  <si>
    <t xml:space="preserve"> Producent</t>
  </si>
  <si>
    <t xml:space="preserve">gramatura żądana </t>
  </si>
  <si>
    <t>Ilość</t>
  </si>
  <si>
    <t>Cena jednostkowa netto (zł)</t>
  </si>
  <si>
    <t>Stawka podatku VAT (%)</t>
  </si>
  <si>
    <t>Cena jednostkowa brutto (zł)</t>
  </si>
  <si>
    <t>Wartość netto (zł)</t>
  </si>
  <si>
    <t>Wartość VAT (zł)</t>
  </si>
  <si>
    <t>Wartość brutto (zł)</t>
  </si>
  <si>
    <t>Numer, data ważności świadectwa dopuszczenia</t>
  </si>
  <si>
    <t>1.</t>
  </si>
  <si>
    <t>33692510-5</t>
  </si>
  <si>
    <r>
      <rPr>
        <sz val="9"/>
        <rFont val="Times New Roman"/>
        <family val="1"/>
        <charset val="238"/>
      </rPr>
      <t xml:space="preserve">Mleko modyfykowane dla niemowląd od urodzenia o zawartości 9,6 białka w 100g proszku,z kompozycją prebiotyków GOS/FOS 9:1 wzbogacone w żelazo i jod, zawiera l-karnitynę . Bez oleju palmowego. Opakow pudełko tekturowe -proszek 350 g takie jak </t>
    </r>
    <r>
      <rPr>
        <b/>
        <sz val="9"/>
        <rFont val="Times New Roman"/>
        <family val="1"/>
        <charset val="238"/>
      </rPr>
      <t>bebiko 1</t>
    </r>
  </si>
  <si>
    <t xml:space="preserve">350g </t>
  </si>
  <si>
    <t>2.</t>
  </si>
  <si>
    <r>
      <rPr>
        <sz val="9"/>
        <rFont val="Times New Roman"/>
        <family val="1"/>
        <charset val="238"/>
      </rPr>
      <t xml:space="preserve">Mleko modyfykowane dla niemowląd od 5 mies. Życia o zawartości 9,92białka w100 g proszku, z kompozycją prebiotyków GOS/FOS 9:1 wzbogacone w żelazo i jod. Bez oleju palmowego.Opakow pudełko tekturowe -proszek 350g takie jak </t>
    </r>
    <r>
      <rPr>
        <b/>
        <sz val="9"/>
        <rFont val="Times New Roman"/>
        <family val="1"/>
        <charset val="238"/>
      </rPr>
      <t>bebiko 2</t>
    </r>
  </si>
  <si>
    <t>3.</t>
  </si>
  <si>
    <r>
      <rPr>
        <sz val="9"/>
        <rFont val="Times New Roman"/>
        <family val="1"/>
        <charset val="238"/>
      </rPr>
      <t xml:space="preserve">Mleko początkowe gotowe do użycia dla niemowląt od urodzenia gramatura </t>
    </r>
    <r>
      <rPr>
        <b/>
        <sz val="9"/>
        <rFont val="Times New Roman"/>
        <family val="1"/>
        <charset val="238"/>
      </rPr>
      <t>90ml</t>
    </r>
    <r>
      <rPr>
        <sz val="9"/>
        <rFont val="Times New Roman"/>
        <family val="1"/>
        <charset val="238"/>
      </rPr>
      <t xml:space="preserve">, o zawarości w 100ml r-ru DHA 6,44mg i kompozycją prebiotyków GOS/FOS 9:1 w ilości 0.8g takie jak </t>
    </r>
    <r>
      <rPr>
        <b/>
        <sz val="9"/>
        <rFont val="Times New Roman"/>
        <family val="1"/>
        <charset val="238"/>
      </rPr>
      <t>bebiko płyn</t>
    </r>
  </si>
  <si>
    <t>90ml</t>
  </si>
  <si>
    <t>4.</t>
  </si>
  <si>
    <t>Preparat specjalnego przeznaczenia medycznego do postępowania dietetycznego w przypadku ulewań zawierający maltodekstrynę, substancję zagęszczającą (mączka chleba świętojańskiego), wapń, żelazo, cynk.</t>
  </si>
  <si>
    <t>135g</t>
  </si>
  <si>
    <t>5.</t>
  </si>
  <si>
    <t xml:space="preserve">Kleik ryżowy </t>
  </si>
  <si>
    <t>160g</t>
  </si>
  <si>
    <t>6.</t>
  </si>
  <si>
    <r>
      <rPr>
        <sz val="9"/>
        <rFont val="Times New Roman"/>
        <family val="1"/>
        <charset val="238"/>
      </rPr>
      <t>Kaszka mleczno-ryżowa po 4 mies życia, gramatura 230g z zawartością wit D 6,</t>
    </r>
    <r>
      <rPr>
        <sz val="9"/>
        <rFont val="Czcionka tekstu podstawowego"/>
        <charset val="238"/>
      </rPr>
      <t>μ</t>
    </r>
    <r>
      <rPr>
        <sz val="9"/>
        <rFont val="Times New Roman"/>
        <family val="1"/>
        <charset val="238"/>
      </rPr>
      <t>gna 100g kaszki 12g białka na 100g kaszki o wartości energetycznej na porcję (40gkaszki +160ml wody)163kcal</t>
    </r>
  </si>
  <si>
    <t xml:space="preserve">230g </t>
  </si>
  <si>
    <t>7.</t>
  </si>
  <si>
    <r>
      <rPr>
        <sz val="9"/>
        <rFont val="Times New Roman"/>
        <family val="1"/>
        <charset val="238"/>
      </rPr>
      <t>Mleko modyfykowane dla niemowląd od  urodzenia o zawartości 1,3g białka w100 ml gotowego produktu wzbogacone w żelazo i wit. D3 Opakow pusza kartonowa -proszek 800g takie jak</t>
    </r>
    <r>
      <rPr>
        <b/>
        <sz val="9"/>
        <rFont val="Times New Roman"/>
        <family val="1"/>
        <charset val="238"/>
      </rPr>
      <t xml:space="preserve"> bebilon 1</t>
    </r>
  </si>
  <si>
    <t>800g</t>
  </si>
  <si>
    <t>8.</t>
  </si>
  <si>
    <r>
      <rPr>
        <sz val="9"/>
        <rFont val="Times New Roman"/>
        <family val="1"/>
        <charset val="238"/>
      </rPr>
      <t xml:space="preserve">Mleko modyfykowane dla niemowląd od  5m-ca życia o zawartości 1,3g białka w 100 ml gotowego produktu wzbogacone w żelazo i wit. D3 Opakow pusza kartonowa -proszek 800g takie jak </t>
    </r>
    <r>
      <rPr>
        <b/>
        <sz val="9"/>
        <rFont val="Times New Roman"/>
        <family val="1"/>
        <charset val="238"/>
      </rPr>
      <t>bebilon 2</t>
    </r>
  </si>
  <si>
    <t>9.</t>
  </si>
  <si>
    <r>
      <rPr>
        <sz val="9"/>
        <rFont val="Times New Roman"/>
        <family val="1"/>
        <charset val="238"/>
      </rPr>
      <t xml:space="preserve">Mleko specjalnego przeznaczenia dla niemowląt </t>
    </r>
    <r>
      <rPr>
        <b/>
        <sz val="9"/>
        <rFont val="Times New Roman"/>
        <family val="1"/>
        <charset val="238"/>
      </rPr>
      <t>przedwcześnie urodzonych</t>
    </r>
    <r>
      <rPr>
        <sz val="9"/>
        <rFont val="Times New Roman"/>
        <family val="1"/>
        <charset val="238"/>
      </rPr>
      <t xml:space="preserve"> gramatura </t>
    </r>
    <r>
      <rPr>
        <b/>
        <sz val="9"/>
        <rFont val="Times New Roman"/>
        <family val="1"/>
        <charset val="238"/>
      </rPr>
      <t>70ml</t>
    </r>
    <r>
      <rPr>
        <sz val="9"/>
        <rFont val="Times New Roman"/>
        <family val="1"/>
        <charset val="238"/>
      </rPr>
      <t xml:space="preserve"> zawierające kompozycję oligosahrydów prebiotycznych scGOS/lcFOS 9:1  DHA 20mg/100ml produktu.</t>
    </r>
  </si>
  <si>
    <t>70ml</t>
  </si>
  <si>
    <t>10.</t>
  </si>
  <si>
    <r>
      <rPr>
        <sz val="9"/>
        <rFont val="Times New Roman"/>
        <family val="1"/>
        <charset val="238"/>
      </rPr>
      <t xml:space="preserve">Mleko początkowe gotowe do użycia dla niemowląt od urodzenia gramatura </t>
    </r>
    <r>
      <rPr>
        <b/>
        <sz val="9"/>
        <rFont val="Times New Roman"/>
        <family val="1"/>
        <charset val="238"/>
      </rPr>
      <t>90ml,</t>
    </r>
    <r>
      <rPr>
        <sz val="9"/>
        <rFont val="Times New Roman"/>
        <family val="1"/>
        <charset val="238"/>
      </rPr>
      <t xml:space="preserve"> ,z kompozycją prebiotyków GOS/FOS 9:1 o zawarości w 100ml r-ru DHA 16,5mg i kompozycją prebiotyków GOS/FOS 9:1 w ilości 0.8g takie jak</t>
    </r>
    <r>
      <rPr>
        <b/>
        <sz val="9"/>
        <rFont val="Times New Roman"/>
        <family val="1"/>
        <charset val="238"/>
      </rPr>
      <t xml:space="preserve"> bebilon płyn </t>
    </r>
  </si>
  <si>
    <t>11.</t>
  </si>
  <si>
    <r>
      <rPr>
        <sz val="9"/>
        <rFont val="Times New Roman"/>
        <family val="1"/>
        <charset val="238"/>
      </rPr>
      <t xml:space="preserve">Mleko początkowe gotowe do użycia dla niemowląt od urodzenia gramatura </t>
    </r>
    <r>
      <rPr>
        <b/>
        <sz val="9"/>
        <rFont val="Times New Roman"/>
        <family val="1"/>
        <charset val="238"/>
      </rPr>
      <t>200ml</t>
    </r>
    <r>
      <rPr>
        <sz val="9"/>
        <rFont val="Times New Roman"/>
        <family val="1"/>
        <charset val="238"/>
      </rPr>
      <t>,,z kompozycją prebiotyków GOS/FOS 9:1 o zawarości w 100ml r-ru DHA 16,5mg i kompozycją prebiotyków GOS/FOS 9:1 w ilości 0.8g takie jak</t>
    </r>
    <r>
      <rPr>
        <b/>
        <sz val="9"/>
        <rFont val="Times New Roman"/>
        <family val="1"/>
        <charset val="238"/>
      </rPr>
      <t xml:space="preserve"> bebilon płyn </t>
    </r>
  </si>
  <si>
    <t>200ml</t>
  </si>
  <si>
    <t>12.</t>
  </si>
  <si>
    <r>
      <rPr>
        <sz val="9"/>
        <rFont val="Times New Roman"/>
        <family val="1"/>
        <charset val="238"/>
      </rPr>
      <t>Mleko początkowe gotowe do użycia dla niemowląt po</t>
    </r>
    <r>
      <rPr>
        <b/>
        <sz val="9"/>
        <rFont val="Times New Roman"/>
        <family val="1"/>
        <charset val="238"/>
      </rPr>
      <t xml:space="preserve"> 6 mies</t>
    </r>
    <r>
      <rPr>
        <sz val="9"/>
        <rFont val="Times New Roman"/>
        <family val="1"/>
        <charset val="238"/>
      </rPr>
      <t xml:space="preserve">. życia gramatura </t>
    </r>
    <r>
      <rPr>
        <b/>
        <sz val="9"/>
        <rFont val="Times New Roman"/>
        <family val="1"/>
        <charset val="238"/>
      </rPr>
      <t>200ml</t>
    </r>
    <r>
      <rPr>
        <sz val="9"/>
        <rFont val="Times New Roman"/>
        <family val="1"/>
        <charset val="238"/>
      </rPr>
      <t>, o zawarości w 100ml r-ru DHA 17mg i kompozycją prebiotyków GOS/FOS 9:1 w ilości 0.8g takie jak</t>
    </r>
    <r>
      <rPr>
        <b/>
        <sz val="9"/>
        <rFont val="Times New Roman"/>
        <family val="1"/>
        <charset val="238"/>
      </rPr>
      <t xml:space="preserve"> bebilon płyn </t>
    </r>
  </si>
  <si>
    <t>13.</t>
  </si>
  <si>
    <r>
      <rPr>
        <sz val="9"/>
        <rFont val="Times New Roman"/>
        <family val="1"/>
        <charset val="238"/>
      </rPr>
      <t>Mleko początkowe przeznaczone dla niemowląt</t>
    </r>
    <r>
      <rPr>
        <b/>
        <sz val="9"/>
        <rFont val="Times New Roman"/>
        <family val="1"/>
        <charset val="238"/>
      </rPr>
      <t xml:space="preserve"> od urodzenia</t>
    </r>
    <r>
      <rPr>
        <sz val="9"/>
        <rFont val="Times New Roman"/>
        <family val="1"/>
        <charset val="238"/>
      </rPr>
      <t xml:space="preserve">, jeśli nie są one karmione piersią zawierające </t>
    </r>
    <r>
      <rPr>
        <b/>
        <sz val="9"/>
        <rFont val="Times New Roman"/>
        <family val="1"/>
        <charset val="238"/>
      </rPr>
      <t>częściowo zhydrolizowane białko</t>
    </r>
    <r>
      <rPr>
        <sz val="9"/>
        <rFont val="Times New Roman"/>
        <family val="1"/>
        <charset val="238"/>
      </rPr>
      <t xml:space="preserve"> o gramaturze </t>
    </r>
    <r>
      <rPr>
        <b/>
        <sz val="9"/>
        <rFont val="Times New Roman"/>
        <family val="1"/>
        <charset val="238"/>
      </rPr>
      <t xml:space="preserve">90ml </t>
    </r>
    <r>
      <rPr>
        <sz val="9"/>
        <rFont val="Times New Roman"/>
        <family val="1"/>
        <charset val="238"/>
      </rPr>
      <t>zawierające kompozycję oligosahrydów prebiotycznych scGOS/lcFOS 9:1  DHA 16,5mg/100ml produktu.</t>
    </r>
  </si>
  <si>
    <t>14.</t>
  </si>
  <si>
    <r>
      <rPr>
        <sz val="9"/>
        <rFont val="Times New Roman"/>
        <family val="1"/>
        <charset val="238"/>
      </rPr>
      <t>Hydrolizat serwatki znaczonego stopnia gotowy do użycia,zawierające kompozycję oligosahrydów scGOS/lcFOS 9:1 przeznaczony dla niemowląt</t>
    </r>
    <r>
      <rPr>
        <b/>
        <sz val="9"/>
        <rFont val="Times New Roman"/>
        <family val="1"/>
        <charset val="238"/>
      </rPr>
      <t xml:space="preserve"> od urodzenia</t>
    </r>
    <r>
      <rPr>
        <sz val="9"/>
        <rFont val="Times New Roman"/>
        <family val="1"/>
        <charset val="238"/>
      </rPr>
      <t xml:space="preserve"> do postępowania dietetycznego w przypadku</t>
    </r>
    <r>
      <rPr>
        <b/>
        <sz val="9"/>
        <rFont val="Times New Roman"/>
        <family val="1"/>
        <charset val="238"/>
      </rPr>
      <t xml:space="preserve"> alergii na bialko mleka krowiego</t>
    </r>
    <r>
      <rPr>
        <sz val="9"/>
        <rFont val="Times New Roman"/>
        <family val="1"/>
        <charset val="238"/>
      </rPr>
      <t xml:space="preserve"> i białko soi o gramaturze</t>
    </r>
    <r>
      <rPr>
        <b/>
        <sz val="9"/>
        <rFont val="Times New Roman"/>
        <family val="1"/>
        <charset val="238"/>
      </rPr>
      <t xml:space="preserve"> 90ml</t>
    </r>
  </si>
  <si>
    <t>15.</t>
  </si>
  <si>
    <r>
      <rPr>
        <sz val="9"/>
        <rFont val="Times New Roman"/>
        <family val="1"/>
        <charset val="238"/>
      </rPr>
      <t>hydrolizat serwatki o znaczonym stopniu hydrolizy, zawierające kompozycję oligosahrydów scGOS/lcFOS 9:1 przeznaczony dla niemowląt</t>
    </r>
    <r>
      <rPr>
        <b/>
        <sz val="9"/>
        <rFont val="Times New Roman"/>
        <family val="1"/>
        <charset val="238"/>
      </rPr>
      <t xml:space="preserve"> od urodzenia</t>
    </r>
    <r>
      <rPr>
        <sz val="9"/>
        <rFont val="Times New Roman"/>
        <family val="1"/>
        <charset val="238"/>
      </rPr>
      <t xml:space="preserve"> do postępowania dietetycznego w przypadku</t>
    </r>
    <r>
      <rPr>
        <b/>
        <sz val="9"/>
        <rFont val="Times New Roman"/>
        <family val="1"/>
        <charset val="238"/>
      </rPr>
      <t xml:space="preserve"> alergii na bialko mleka krowiego</t>
    </r>
    <r>
      <rPr>
        <sz val="9"/>
        <rFont val="Times New Roman"/>
        <family val="1"/>
        <charset val="238"/>
      </rPr>
      <t xml:space="preserve"> i białko soi o gramaturze</t>
    </r>
    <r>
      <rPr>
        <b/>
        <sz val="9"/>
        <rFont val="Times New Roman"/>
        <family val="1"/>
        <charset val="238"/>
      </rPr>
      <t xml:space="preserve"> 400g</t>
    </r>
  </si>
  <si>
    <t>16.</t>
  </si>
  <si>
    <r>
      <rPr>
        <sz val="9"/>
        <rFont val="Times New Roman"/>
        <family val="1"/>
        <charset val="238"/>
      </rPr>
      <t xml:space="preserve">hydrolizat serwatki o znaczonym stopniu hydrolizy, zawierające kompozycję oligosahrydów scGOS/lcFOS 9:1 przeznaczony dla dzieci </t>
    </r>
    <r>
      <rPr>
        <b/>
        <sz val="9"/>
        <rFont val="Times New Roman"/>
        <family val="1"/>
        <charset val="238"/>
      </rPr>
      <t>od 6mies.</t>
    </r>
    <r>
      <rPr>
        <sz val="9"/>
        <rFont val="Times New Roman"/>
        <family val="1"/>
        <charset val="238"/>
      </rPr>
      <t xml:space="preserve"> do postępowania dietetycznego w przypadku</t>
    </r>
    <r>
      <rPr>
        <b/>
        <sz val="9"/>
        <rFont val="Times New Roman"/>
        <family val="1"/>
        <charset val="238"/>
      </rPr>
      <t xml:space="preserve"> alergii na bialko mleka krowiego</t>
    </r>
    <r>
      <rPr>
        <sz val="9"/>
        <rFont val="Times New Roman"/>
        <family val="1"/>
        <charset val="238"/>
      </rPr>
      <t xml:space="preserve"> i białko soi o gramaturze</t>
    </r>
    <r>
      <rPr>
        <b/>
        <sz val="9"/>
        <rFont val="Times New Roman"/>
        <family val="1"/>
        <charset val="238"/>
      </rPr>
      <t xml:space="preserve"> 400g</t>
    </r>
  </si>
  <si>
    <t>17.</t>
  </si>
  <si>
    <t>Zupka marchewkowa z ryżem po 4 mies. życia o gramaturze 125g bez dodatku soli o wartości energetycznej 219kcal na 100g gotowego produktu</t>
  </si>
  <si>
    <t>125g</t>
  </si>
  <si>
    <t>18.</t>
  </si>
  <si>
    <r>
      <rPr>
        <sz val="9"/>
        <rFont val="Times New Roman"/>
        <family val="1"/>
        <charset val="238"/>
      </rPr>
      <t xml:space="preserve">Zupka jarzynowa po </t>
    </r>
    <r>
      <rPr>
        <b/>
        <sz val="9"/>
        <rFont val="Times New Roman"/>
        <family val="1"/>
        <charset val="238"/>
      </rPr>
      <t>4 mies</t>
    </r>
    <r>
      <rPr>
        <sz val="9"/>
        <rFont val="Times New Roman"/>
        <family val="1"/>
        <charset val="238"/>
      </rPr>
      <t xml:space="preserve">. życia o gramaturze 125g, 48% marchewki bez dodatku soli o wartości energetycznej </t>
    </r>
    <r>
      <rPr>
        <sz val="9"/>
        <color rgb="FF000000"/>
        <rFont val="Times New Roman"/>
        <family val="1"/>
        <charset val="238"/>
      </rPr>
      <t>211</t>
    </r>
    <r>
      <rPr>
        <sz val="9"/>
        <rFont val="Times New Roman"/>
        <family val="1"/>
        <charset val="238"/>
      </rPr>
      <t>kcal na 100g gotowego produktu</t>
    </r>
  </si>
  <si>
    <t>19.</t>
  </si>
  <si>
    <r>
      <rPr>
        <sz val="9"/>
        <rFont val="Times New Roman"/>
        <family val="1"/>
        <charset val="238"/>
      </rPr>
      <t xml:space="preserve">Jabłka i banany po </t>
    </r>
    <r>
      <rPr>
        <b/>
        <sz val="9"/>
        <rFont val="Times New Roman"/>
        <family val="1"/>
        <charset val="238"/>
      </rPr>
      <t>4 mies</t>
    </r>
    <r>
      <rPr>
        <sz val="9"/>
        <rFont val="Times New Roman"/>
        <family val="1"/>
        <charset val="238"/>
      </rPr>
      <t>. życia o gramaturze 125g bez dodatku cukru i mleka krowiego o wartości energetycznej 212kcal na 100g gotowego produktu</t>
    </r>
  </si>
  <si>
    <t>20.</t>
  </si>
  <si>
    <r>
      <rPr>
        <sz val="9"/>
        <rFont val="Times New Roman"/>
        <family val="1"/>
        <charset val="238"/>
      </rPr>
      <t>Jabłka i brzoskwinie po</t>
    </r>
    <r>
      <rPr>
        <b/>
        <sz val="9"/>
        <rFont val="Times New Roman"/>
        <family val="1"/>
        <charset val="238"/>
      </rPr>
      <t xml:space="preserve"> 4 mies</t>
    </r>
    <r>
      <rPr>
        <sz val="9"/>
        <rFont val="Times New Roman"/>
        <family val="1"/>
        <charset val="238"/>
      </rPr>
      <t>. życia o gramaturze 125g bez dodatku cukru i mleka krowiego o wartości energetycznej 213kcal na 100g gotowego produktu</t>
    </r>
  </si>
  <si>
    <t>21.</t>
  </si>
  <si>
    <r>
      <rPr>
        <sz val="9"/>
        <rFont val="Times New Roman"/>
        <family val="1"/>
        <charset val="238"/>
      </rPr>
      <t xml:space="preserve">Marchewka z ziemniaczkami i cielęciną po </t>
    </r>
    <r>
      <rPr>
        <b/>
        <sz val="9"/>
        <rFont val="Times New Roman"/>
        <family val="1"/>
        <charset val="238"/>
      </rPr>
      <t>5 mies.</t>
    </r>
    <r>
      <rPr>
        <sz val="9"/>
        <rFont val="Times New Roman"/>
        <family val="1"/>
        <charset val="238"/>
      </rPr>
      <t xml:space="preserve"> życia o gramaturze 125g bez dodatku soli o wartości energetycznej </t>
    </r>
    <r>
      <rPr>
        <sz val="9"/>
        <color rgb="FF000000"/>
        <rFont val="Times New Roman"/>
        <family val="1"/>
        <charset val="238"/>
      </rPr>
      <t>269</t>
    </r>
    <r>
      <rPr>
        <sz val="9"/>
        <rFont val="Times New Roman"/>
        <family val="1"/>
        <charset val="238"/>
      </rPr>
      <t>kcal no 100g gotowego produktu</t>
    </r>
  </si>
  <si>
    <t>22.</t>
  </si>
  <si>
    <r>
      <rPr>
        <sz val="9"/>
        <rFont val="Times New Roman"/>
        <family val="1"/>
        <charset val="238"/>
      </rPr>
      <t xml:space="preserve">Zupka jarzynowa z kurczakiem po </t>
    </r>
    <r>
      <rPr>
        <b/>
        <sz val="9"/>
        <rFont val="Times New Roman"/>
        <family val="1"/>
        <charset val="238"/>
      </rPr>
      <t>5 mies</t>
    </r>
    <r>
      <rPr>
        <sz val="9"/>
        <rFont val="Times New Roman"/>
        <family val="1"/>
        <charset val="238"/>
      </rPr>
      <t xml:space="preserve">. życia o gramaturze 125g bez dodatku soli z dodatkiem kleiku ryżowego o zawartości energetycznej 229kcal na100g gotowego produktu </t>
    </r>
  </si>
  <si>
    <t>23.</t>
  </si>
  <si>
    <r>
      <rPr>
        <sz val="9"/>
        <rFont val="Times New Roman"/>
        <family val="1"/>
        <charset val="238"/>
      </rPr>
      <t>Warzywa z indykiem po</t>
    </r>
    <r>
      <rPr>
        <b/>
        <sz val="9"/>
        <rFont val="Times New Roman"/>
        <family val="1"/>
        <charset val="238"/>
      </rPr>
      <t xml:space="preserve"> 5 mies</t>
    </r>
    <r>
      <rPr>
        <sz val="9"/>
        <rFont val="Times New Roman"/>
        <family val="1"/>
        <charset val="238"/>
      </rPr>
      <t xml:space="preserve"> życia o gramaturze 125 g z zawartością mięsa z indyka 9,5g o wartości energetycznej 253 kcal na 100g gotowego produktu </t>
    </r>
  </si>
  <si>
    <t>24.</t>
  </si>
  <si>
    <r>
      <rPr>
        <sz val="9"/>
        <rFont val="Times New Roman"/>
        <family val="1"/>
        <charset val="238"/>
      </rPr>
      <t>Banany,jabłka i owocejagodowe po</t>
    </r>
    <r>
      <rPr>
        <b/>
        <sz val="9"/>
        <rFont val="Times New Roman"/>
        <family val="1"/>
        <charset val="238"/>
      </rPr>
      <t xml:space="preserve"> 5 mies</t>
    </r>
    <r>
      <rPr>
        <sz val="9"/>
        <rFont val="Times New Roman"/>
        <family val="1"/>
        <charset val="238"/>
      </rPr>
      <t>. życia o gramaturze 125g bez dodatku cukru i mleka krowiego o wartości energetycznej 266 kcal na 100g gotowego produktu</t>
    </r>
  </si>
  <si>
    <t>25.</t>
  </si>
  <si>
    <r>
      <rPr>
        <sz val="9"/>
        <rFont val="Times New Roman"/>
        <family val="1"/>
        <charset val="238"/>
      </rPr>
      <t>Pomidorowa z kurczakiem i ryżem po</t>
    </r>
    <r>
      <rPr>
        <b/>
        <sz val="9"/>
        <rFont val="Times New Roman"/>
        <family val="1"/>
        <charset val="238"/>
      </rPr>
      <t xml:space="preserve"> 6 mies</t>
    </r>
    <r>
      <rPr>
        <sz val="9"/>
        <rFont val="Times New Roman"/>
        <family val="1"/>
        <charset val="238"/>
      </rPr>
      <t xml:space="preserve"> życia o gramaturze 190 g z </t>
    </r>
    <r>
      <rPr>
        <sz val="9"/>
        <color rgb="FF000000"/>
        <rFont val="Times New Roman"/>
        <family val="1"/>
        <charset val="238"/>
      </rPr>
      <t>zawartością mięsa z kurczaka 9,5%</t>
    </r>
    <r>
      <rPr>
        <sz val="9"/>
        <rFont val="Times New Roman"/>
        <family val="1"/>
        <charset val="238"/>
      </rPr>
      <t xml:space="preserve"> o wartości energetycznej 235 kcal na 100g gotowego produktu </t>
    </r>
  </si>
  <si>
    <t>190g</t>
  </si>
  <si>
    <t>26.</t>
  </si>
  <si>
    <r>
      <rPr>
        <sz val="9"/>
        <rFont val="Times New Roman"/>
        <family val="1"/>
        <charset val="238"/>
      </rPr>
      <t xml:space="preserve">Rosołek z kurczaka po </t>
    </r>
    <r>
      <rPr>
        <b/>
        <sz val="9"/>
        <rFont val="Times New Roman"/>
        <family val="1"/>
        <charset val="238"/>
      </rPr>
      <t>6 mies</t>
    </r>
    <r>
      <rPr>
        <sz val="9"/>
        <rFont val="Times New Roman"/>
        <family val="1"/>
        <charset val="238"/>
      </rPr>
      <t xml:space="preserve"> życia o gramaturze 190 g z </t>
    </r>
    <r>
      <rPr>
        <sz val="9"/>
        <color rgb="FF000000"/>
        <rFont val="Times New Roman"/>
        <family val="1"/>
        <charset val="238"/>
      </rPr>
      <t>zawartością mięsa z kurczaka 8%</t>
    </r>
    <r>
      <rPr>
        <sz val="9"/>
        <rFont val="Times New Roman"/>
        <family val="1"/>
        <charset val="238"/>
      </rPr>
      <t xml:space="preserve"> o wartości energetycznej 222 kcal na 100g gotowego produktu </t>
    </r>
  </si>
  <si>
    <t>27.</t>
  </si>
  <si>
    <r>
      <rPr>
        <sz val="9"/>
        <rFont val="Times New Roman"/>
        <family val="1"/>
        <charset val="238"/>
      </rPr>
      <t xml:space="preserve">Warzywa z delikatną wołowiną po </t>
    </r>
    <r>
      <rPr>
        <b/>
        <sz val="9"/>
        <rFont val="Times New Roman"/>
        <family val="1"/>
        <charset val="238"/>
      </rPr>
      <t>6 mies</t>
    </r>
    <r>
      <rPr>
        <sz val="9"/>
        <rFont val="Times New Roman"/>
        <family val="1"/>
        <charset val="238"/>
      </rPr>
      <t xml:space="preserve"> życia o gramaturze 190 g z zawartością </t>
    </r>
    <r>
      <rPr>
        <sz val="9"/>
        <color rgb="FF000000"/>
        <rFont val="Times New Roman"/>
        <family val="1"/>
        <charset val="238"/>
      </rPr>
      <t xml:space="preserve">mięsa wołowego </t>
    </r>
    <r>
      <rPr>
        <sz val="9"/>
        <rFont val="Times New Roman"/>
        <family val="1"/>
        <charset val="238"/>
      </rPr>
      <t xml:space="preserve"> 9% o wartości energetycznej 267 kcal na 100g gotowego produktu </t>
    </r>
  </si>
  <si>
    <t>28.</t>
  </si>
  <si>
    <r>
      <rPr>
        <sz val="9"/>
        <rFont val="Times New Roman"/>
        <family val="1"/>
        <charset val="238"/>
      </rPr>
      <t xml:space="preserve">Dynia z kurczakiem i ziemniaczkami po </t>
    </r>
    <r>
      <rPr>
        <b/>
        <sz val="9"/>
        <rFont val="Times New Roman"/>
        <family val="1"/>
        <charset val="238"/>
      </rPr>
      <t>6 mies.</t>
    </r>
    <r>
      <rPr>
        <sz val="9"/>
        <rFont val="Times New Roman"/>
        <family val="1"/>
        <charset val="238"/>
      </rPr>
      <t xml:space="preserve"> życia o gramaturze 190 g z zawartością </t>
    </r>
    <r>
      <rPr>
        <sz val="9"/>
        <color rgb="FF000000"/>
        <rFont val="Times New Roman"/>
        <family val="1"/>
        <charset val="238"/>
      </rPr>
      <t>mięsa z kurczaka 8%</t>
    </r>
    <r>
      <rPr>
        <sz val="9"/>
        <rFont val="Times New Roman"/>
        <family val="1"/>
        <charset val="238"/>
      </rPr>
      <t xml:space="preserve"> o wartości energetycznej 229 kcal na 100g gotowego produktu </t>
    </r>
  </si>
  <si>
    <t>29.</t>
  </si>
  <si>
    <r>
      <rPr>
        <sz val="9"/>
        <rFont val="Times New Roman"/>
        <family val="1"/>
        <charset val="238"/>
      </rPr>
      <t xml:space="preserve">Krupniczek z cielęciną po </t>
    </r>
    <r>
      <rPr>
        <b/>
        <sz val="9"/>
        <rFont val="Times New Roman"/>
        <family val="1"/>
        <charset val="238"/>
      </rPr>
      <t>8 mies.</t>
    </r>
    <r>
      <rPr>
        <sz val="9"/>
        <rFont val="Times New Roman"/>
        <family val="1"/>
        <charset val="238"/>
      </rPr>
      <t xml:space="preserve"> Życia o gramaturze 190g z zawartością mięsa cielęcego 8 % o wartości energetycznej 230kcal na 100g gotowego produktu </t>
    </r>
  </si>
  <si>
    <t>30.</t>
  </si>
  <si>
    <r>
      <rPr>
        <sz val="9"/>
        <rFont val="Times New Roman"/>
        <family val="1"/>
        <charset val="238"/>
      </rPr>
      <t xml:space="preserve">Ziemniaczki z wołowiną i szpinakiem po </t>
    </r>
    <r>
      <rPr>
        <b/>
        <sz val="9"/>
        <rFont val="Times New Roman"/>
        <family val="1"/>
        <charset val="238"/>
      </rPr>
      <t>8 mies.</t>
    </r>
    <r>
      <rPr>
        <sz val="9"/>
        <rFont val="Times New Roman"/>
        <family val="1"/>
        <charset val="238"/>
      </rPr>
      <t xml:space="preserve"> ży</t>
    </r>
    <r>
      <rPr>
        <sz val="9"/>
        <color rgb="FF000000"/>
        <rFont val="Times New Roman"/>
        <family val="1"/>
        <charset val="238"/>
      </rPr>
      <t>cia o gramaturze 190 g z zawartością mięsa wołowego</t>
    </r>
    <r>
      <rPr>
        <sz val="9"/>
        <rFont val="Times New Roman"/>
        <family val="1"/>
        <charset val="238"/>
      </rPr>
      <t xml:space="preserve"> 8,5% o wartości energetycznej 270 kcal na 100g gotowego produktu </t>
    </r>
  </si>
  <si>
    <t>31.</t>
  </si>
  <si>
    <r>
      <rPr>
        <sz val="9"/>
        <rFont val="Times New Roman"/>
        <family val="1"/>
        <charset val="238"/>
      </rPr>
      <t xml:space="preserve">Jabłka i banany z kleikiem owsianym po </t>
    </r>
    <r>
      <rPr>
        <b/>
        <sz val="9"/>
        <rFont val="Times New Roman"/>
        <family val="1"/>
        <charset val="238"/>
      </rPr>
      <t>6 mies</t>
    </r>
    <r>
      <rPr>
        <sz val="9"/>
        <rFont val="Times New Roman"/>
        <family val="1"/>
        <charset val="238"/>
      </rPr>
      <t>. życia o gramaturze 190g bez dodatku cukru i mleka krowiego o wartości energetycznej 289kcal no 100g gotowego produktu</t>
    </r>
  </si>
  <si>
    <t>32.</t>
  </si>
  <si>
    <t xml:space="preserve">Smoczki pasujące do but. 90ml j.w j.u. </t>
  </si>
  <si>
    <t>szt</t>
  </si>
  <si>
    <t>33.</t>
  </si>
  <si>
    <r>
      <rPr>
        <sz val="9"/>
        <color rgb="FF000000"/>
        <rFont val="Times New Roman"/>
        <family val="1"/>
        <charset val="1"/>
      </rPr>
      <t>Żywność specjalnego przeznaczenia medycznego. Do postępowania dietetycznego w niedożywieniu związanym z chorobą u dzieci w wieku od 7 do 12 lat lub o masie ciała od 21 do 45 kg. Bezresztkowy. Wartość energetyczna – 1,5 kcal/ml gramatura</t>
    </r>
    <r>
      <rPr>
        <b/>
        <sz val="9"/>
        <color rgb="FF000000"/>
        <rFont val="Times New Roman"/>
        <family val="1"/>
        <charset val="1"/>
      </rPr>
      <t xml:space="preserve"> 500ml</t>
    </r>
  </si>
  <si>
    <t>szt.</t>
  </si>
  <si>
    <t>34.</t>
  </si>
  <si>
    <r>
      <rPr>
        <sz val="9"/>
        <color rgb="FF000000"/>
        <rFont val="Times New Roman"/>
        <family val="1"/>
        <charset val="1"/>
      </rPr>
      <t xml:space="preserve">Żywność specjalnego przeznaczenia medycznego. Do postępowania dietetycznego w niedożywieniu związanym z chorobą i zaburzeniach wzrastania u niemowląt od urodzenia i małych dzieci do osiągnięcia 18. miesiąca życia lub 9 kg masy ciała. Wartość energetyczna – 1 kcal/ml, gramatura </t>
    </r>
    <r>
      <rPr>
        <b/>
        <sz val="9"/>
        <color rgb="FF000000"/>
        <rFont val="Times New Roman"/>
        <family val="1"/>
        <charset val="1"/>
      </rPr>
      <t>125ml</t>
    </r>
    <r>
      <rPr>
        <sz val="9"/>
        <color rgb="FF000000"/>
        <rFont val="Times New Roman"/>
        <family val="1"/>
        <charset val="1"/>
      </rPr>
      <t>.</t>
    </r>
  </si>
  <si>
    <t>35.</t>
  </si>
  <si>
    <r>
      <rPr>
        <sz val="8"/>
        <color rgb="FF000000"/>
        <rFont val="Czcionka tekstu podstawowego"/>
        <family val="2"/>
        <charset val="238"/>
      </rPr>
      <t>Żywność specjalnego przeznaczenia medycznego. Do postępowania dietetycznego w niedożywieniu związanym z chorobą i zaburzeniach wzrastania u niemowląt od  urodzenia i małych dzieci do osiągnięcia 18. miesiąca życia lub 9 kg masy ciała</t>
    </r>
    <r>
      <rPr>
        <sz val="8"/>
        <color rgb="FF000000"/>
        <rFont val="Times New Roman"/>
        <family val="1"/>
        <charset val="1"/>
      </rPr>
      <t xml:space="preserve"> z</t>
    </r>
    <r>
      <rPr>
        <sz val="9"/>
        <color rgb="FF000000"/>
        <rFont val="Times New Roman"/>
        <family val="1"/>
        <charset val="1"/>
      </rPr>
      <t xml:space="preserve"> zaburzeniami wchłaniania i/lub trawienia z zaburzeniami wzrastania, zwiększonym zapotrzebowaniem na energię i/lub ograniczeniem podaży płynów oraz nietolerancją pokarmową. Bezresztkowa. Wartość energetyczna – 1 kcal/ml, gramatura </t>
    </r>
    <r>
      <rPr>
        <b/>
        <sz val="9"/>
        <color rgb="FF000000"/>
        <rFont val="Times New Roman"/>
        <family val="1"/>
        <charset val="1"/>
      </rPr>
      <t xml:space="preserve">200ml </t>
    </r>
  </si>
  <si>
    <t xml:space="preserve">szt. </t>
  </si>
  <si>
    <t>suma</t>
  </si>
  <si>
    <t>Część 2</t>
  </si>
  <si>
    <t>przedmiot zamówienia</t>
  </si>
  <si>
    <t>j.m.</t>
  </si>
  <si>
    <t>mleko modyfikowane o wysokim stopniu hydrolizy (eHF) na bazie hydrolizatu kazeiny, zawierające unikalny probiotyk Lactobacillus rhamnosus GG,oraz 0,3% DHA do postępowania dietetycznego, u niemowląt i dzieci: w alergii na białka mleka krowiego, w nietolerancji laktozy i sacharozy, w objawach związanych z alergią pokarmową tj.: objawy skórne (AZS, wyprysk, pokrzywka), zaburzenia żołądkowo-jelitowe (biegunki, kolka), objawy ze strony układu oddechowego (nieżyt nosa, astma), dla niemowląt od urodzenia do 6 miesiąca życia.400g</t>
  </si>
  <si>
    <t>op.</t>
  </si>
  <si>
    <t>mleko modyfikowane o wysokim stopniu hydrolizy (eHF) na bazie hydrolizatu kazeiny, zawierające unikalny probiotyk Lactobacillus rhamnosus GG,oraz 0,3% DHA do postępowania dietetycznego, u niemowląt i dzieci: w alergii na białka mleka krowiego, w nietolerancji laktozy i sacharozy, w objawach związanych z alergią pokarmową tj.: objawy skórne (AZS, wyprysk, pokrzywka), zaburzenia żołądkowo-jelitowe (biegunki, kolka), objawy ze strony układu oddechowego (nieżyt nosa, astma), dla niemowląt od 6 miesiąca życia.400g</t>
  </si>
  <si>
    <t>Część 3</t>
  </si>
  <si>
    <t>Modyfikowane mleko dla niemowląt od urodzenia o zawartości 9,6 g białka w 100 g proszku wzbogacone o kultury bakterii Bifidobacterium lactis. Zawierające oleje roślinne: słonecznikowy, kokosowy i rzepakowy. Opak. Pudełko kartonowe 350g – proszek Takie jak NAN OPTIPRO- 1</t>
  </si>
  <si>
    <t>Modyfikowane mleko dla niemowląt pow. 6 miesiaca  życia o zawartości  9,6 g. białka w 100g. proszku   wzbogacone o kultury bakterii Bifidobacterium lactis oraz imunnoskładnikami. Opak. Pudełko kartonowe – proszek 350g. Takie jak NAN OPTIPRO- 2</t>
  </si>
  <si>
    <t>Wzmacniacz mleka kobiecego dla wcześniaków oraz niemowląt o małej masie urodzeniowej zawierający białko, niezbędne kw tłuszczowe, witaminy i mikroelementy w saszetkach 1g . 70sasz. w op.</t>
  </si>
  <si>
    <t>op</t>
  </si>
  <si>
    <t xml:space="preserve">Modyfikowane mleko dla wcześniaków  i niemowląt o bardzo małej masie urodzeniowej na bazie izolatu
białka serwatkowego (z mleka), wzbogacone o olej rybi, L-histydyna, witamina K o zawartości  2,9 g. białka w 100ml płynu.butelka 70ml </t>
  </si>
  <si>
    <t>mleko początkowe dla zdrowych niemowląt z częściowo hydrolizowanym białkiem serwatkowym optipro ha w ilości 1,3g/100ml gotowego, wzbogacone o kwasy DHA 16,5gmg/100ml i żelaza 0,3g/100ml, butelka 90ml</t>
  </si>
  <si>
    <t>Nuk smoczek na butelkę do mleka 0-6mies.</t>
  </si>
  <si>
    <t>Część 4</t>
  </si>
  <si>
    <t>33692500-2</t>
  </si>
  <si>
    <t xml:space="preserve"> 	
roztwór do infuzji; 1000 ml zawiera: 5,75 g chlorku sodu, 4,62 g trójwodnego octanu sodu, 0,9 g dwuwodnego cytrynianu sodu, 0,26 g dwuwodnego chlorku wapnia, 0,38 g chlorku potasu, 0,2 g sześciowodnego chlorku magnezu, co odpowiada zawartości jonów: 141 mmol/l jonów sodu, 34 mmol/l jonów octanowych, 3 mmol/l jonów cytrynianowych, 2 mmol/l jonów wapnia, 5 mmol/l jonów potasu, 1 mmol/l jonów magnezu, 109 mmol/l jonów chlorkowych; osmolarność 295 mOsmol/l, pH: 5,5 – 7,5; 250 ml </t>
  </si>
  <si>
    <t xml:space="preserve"> 	
roztwór do infuzji; 1000 ml zawiera: 5,75 g chlorku sodu, 4,62 g trójwodnego octanu sodu, 0,9 g dwuwodnego cytrynianu sodu, 0,26 g dwuwodnego chlorku wapnia, 0,38 g chlorku potasu, 0,2 g sześciowodnego chlorku magnezu, co odpowiada zawartości jonów: 141 mmol/l jonów sodu, 34 mmol/l jonów octanowych, 3 mmol/l jonów cytrynianowych, 2 mmol/l jonów wapnia, 5 mmol/l jonów potasu, 1 mmol/l jonów magnezu, 109 mmol/l jonów chlorkowych; osmolarność 295 mOsmol/l, pH: 5,5 – 7,5; 500 ml </t>
  </si>
  <si>
    <t xml:space="preserve"> 	
roztwór do infuzji; 1 ml zawiera: 6,429 mg chlorku sodu, 0,298 mg chlorku potasu, 0,147 mg dwuwodnego chlorku wapnia, 0,203 mg sześciowodnego chlorku magnezu, 4,082 mg trójwodnego octanu sodu, 11,0 mg jednowodnej glukozy (co odpowiada 10 mg glukozy), co odpowiada zawartości: 140 mmol/l jodów sodu, 4 mmol/l jonów potasu, 1 mmol/l jonów wapnia, 1 mmol/l jonów magnezu, 118 mmol/l chlorków, 30 mmol/l jonów octanowych, 55,5 mmol/l glukozy; całkowita zawartość kationów/anionów 148 mval/l; zawartość glukozy 10 mg/ml; 20 butelek po 250 m</t>
  </si>
  <si>
    <t xml:space="preserve"> 	
roztwór do infuzji; 1 ml zawiera: 6,429 mg chlorku sodu, 0,298 mg chlorku potasu, 0,147 mg dwuwodnego chlorku wapnia, 0,203 mg sześciowodnego chlorku magnezu, 4,082 mg trójwodnego octanu sodu, 11,0 mg jednowodnej glukozy (co odpowiada 10 mg glukozy), co odpowiada zawartości: 140 mmol/l jodów sodu, 4 mmol/l jonów potasu, 1 mmol/l jonów wapnia, 1 mmol/l jonów magnezu, 118 mmol/l chlorków, 30 mmol/l jonów octanowych, 55,5 mmol/l glukozy; całkowita zawartość kationów/anionów 148 mval/l; zawartość glukozy 10 mg/ml; 20 butelek po 500 m</t>
  </si>
  <si>
    <r>
      <rPr>
        <sz val="11"/>
        <color rgb="FF000000"/>
        <rFont val="Czcionka tekstu podstawowego"/>
        <family val="2"/>
        <charset val="238"/>
      </rPr>
      <t xml:space="preserve">* </t>
    </r>
    <r>
      <rPr>
        <sz val="8"/>
        <color rgb="FF000000"/>
        <rFont val="Czcionka tekstu podstawowego"/>
        <charset val="238"/>
      </rPr>
      <t>karta charakterystyki produktu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</si>
</sst>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z_ł_-;\-* #,##0.00\ _z_ł_-;_-* \-??\ _z_ł_-;_-@_-"/>
    <numFmt numFmtId="165" formatCode="#,##0.00_ ;\-#,##0.00\ "/>
    <numFmt numFmtId="166" formatCode="d/mm/yyyy"/>
  </numFmts>
  <fonts count="21">
    <font>
      <sz val="11"/>
      <color rgb="FF000000"/>
      <name val="Czcionka tekstu podstawowego"/>
      <family val="2"/>
      <charset val="238"/>
    </font>
    <font>
      <sz val="8"/>
      <color rgb="FF000000"/>
      <name val="Arial"/>
      <family val="2"/>
      <charset val="238"/>
    </font>
    <font>
      <sz val="8"/>
      <color rgb="FF000000"/>
      <name val="Times New Roman"/>
      <family val="1"/>
      <charset val="238"/>
    </font>
    <font>
      <sz val="8"/>
      <name val="Arial"/>
      <family val="2"/>
      <charset val="238"/>
    </font>
    <font>
      <sz val="8"/>
      <name val="Times New Roman"/>
      <family val="1"/>
      <charset val="238"/>
    </font>
    <font>
      <b/>
      <sz val="8"/>
      <name val="Times New Roman"/>
      <family val="1"/>
      <charset val="238"/>
    </font>
    <font>
      <sz val="9"/>
      <name val="Times New Roman"/>
      <family val="1"/>
      <charset val="238"/>
    </font>
    <font>
      <b/>
      <sz val="9"/>
      <name val="Times New Roman"/>
      <family val="1"/>
      <charset val="238"/>
    </font>
    <font>
      <sz val="9"/>
      <color rgb="FF000000"/>
      <name val="Times New Roman"/>
      <family val="1"/>
      <charset val="1"/>
    </font>
    <font>
      <sz val="9"/>
      <name val="Czcionka tekstu podstawowego"/>
      <charset val="238"/>
    </font>
    <font>
      <sz val="9"/>
      <color rgb="FF000000"/>
      <name val="Times New Roman"/>
      <family val="1"/>
      <charset val="238"/>
    </font>
    <font>
      <sz val="8"/>
      <color rgb="FF000000"/>
      <name val="Times New Roman"/>
      <family val="1"/>
      <charset val="1"/>
    </font>
    <font>
      <b/>
      <sz val="9"/>
      <color rgb="FF000000"/>
      <name val="Times New Roman"/>
      <family val="1"/>
      <charset val="1"/>
    </font>
    <font>
      <sz val="8"/>
      <color rgb="FF000000"/>
      <name val="Czcionka tekstu podstawowego"/>
      <family val="2"/>
      <charset val="238"/>
    </font>
    <font>
      <sz val="10"/>
      <name val="Times New Roman"/>
      <family val="1"/>
      <charset val="238"/>
    </font>
    <font>
      <b/>
      <sz val="8"/>
      <color rgb="FF000000"/>
      <name val="Times New Roman"/>
      <family val="1"/>
      <charset val="1"/>
    </font>
    <font>
      <sz val="9"/>
      <color rgb="FF000000"/>
      <name val="Czcionka tekstu podstawowego"/>
      <family val="2"/>
      <charset val="238"/>
    </font>
    <font>
      <b/>
      <sz val="8"/>
      <name val="Arial"/>
      <family val="2"/>
      <charset val="238"/>
    </font>
    <font>
      <sz val="8"/>
      <name val="Arial Narrow"/>
      <family val="2"/>
      <charset val="238"/>
    </font>
    <font>
      <sz val="8"/>
      <color rgb="FF000000"/>
      <name val="Czcionka tekstu podstawowego"/>
      <charset val="238"/>
    </font>
    <font>
      <sz val="11"/>
      <color rgb="FF000000"/>
      <name val="Times New Roman"/>
      <family val="1"/>
      <charset val="1"/>
    </font>
  </fonts>
  <fills count="5">
    <fill>
      <patternFill patternType="none"/>
    </fill>
    <fill>
      <patternFill patternType="gray125"/>
    </fill>
    <fill>
      <patternFill patternType="solid">
        <fgColor rgb="FFFFFF99"/>
        <bgColor rgb="FFFFFF73"/>
      </patternFill>
    </fill>
    <fill>
      <patternFill patternType="solid">
        <fgColor rgb="FFFFFF73"/>
        <bgColor rgb="FFFFFF99"/>
      </patternFill>
    </fill>
    <fill>
      <patternFill patternType="solid">
        <fgColor rgb="FFFF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s>
  <cellStyleXfs count="1">
    <xf numFmtId="0" fontId="0" fillId="0" borderId="0"/>
  </cellStyleXfs>
  <cellXfs count="89">
    <xf numFmtId="0" fontId="0" fillId="0" borderId="0" xfId="0"/>
    <xf numFmtId="0" fontId="1" fillId="0" borderId="0" xfId="0" applyFont="1"/>
    <xf numFmtId="0" fontId="2" fillId="0" borderId="0" xfId="0" applyFont="1"/>
    <xf numFmtId="0" fontId="2" fillId="0" borderId="0" xfId="0" applyFont="1" applyAlignment="1">
      <alignment vertical="top"/>
    </xf>
    <xf numFmtId="0" fontId="3" fillId="0" borderId="0" xfId="0" applyFont="1" applyAlignment="1"/>
    <xf numFmtId="0" fontId="4" fillId="0" borderId="0" xfId="0" applyFont="1" applyAlignment="1"/>
    <xf numFmtId="0" fontId="5" fillId="0" borderId="0" xfId="0" applyFont="1" applyBorder="1" applyAlignment="1">
      <alignment vertical="top" wrapText="1"/>
    </xf>
    <xf numFmtId="0" fontId="4" fillId="0" borderId="0" xfId="0" applyFont="1"/>
    <xf numFmtId="4" fontId="5" fillId="0" borderId="0" xfId="0" applyNumberFormat="1" applyFont="1" applyBorder="1"/>
    <xf numFmtId="164" fontId="4" fillId="0" borderId="0" xfId="0" applyNumberFormat="1" applyFont="1" applyBorder="1"/>
    <xf numFmtId="4" fontId="4" fillId="0" borderId="0" xfId="0" applyNumberFormat="1" applyFont="1" applyBorder="1"/>
    <xf numFmtId="0" fontId="3" fillId="2" borderId="1" xfId="0" applyFont="1" applyFill="1" applyBorder="1" applyAlignment="1">
      <alignment horizontal="center"/>
    </xf>
    <xf numFmtId="0" fontId="4" fillId="2" borderId="1" xfId="0" applyFont="1" applyFill="1" applyBorder="1" applyAlignment="1">
      <alignment horizontal="center"/>
    </xf>
    <xf numFmtId="0" fontId="3" fillId="2" borderId="2" xfId="0" applyFont="1" applyFill="1" applyBorder="1" applyAlignment="1">
      <alignment vertical="top" wrapText="1"/>
    </xf>
    <xf numFmtId="0" fontId="4" fillId="3" borderId="2" xfId="0" applyFont="1" applyFill="1" applyBorder="1" applyAlignment="1">
      <alignment vertical="top" wrapText="1"/>
    </xf>
    <xf numFmtId="0" fontId="4" fillId="3" borderId="2" xfId="0" applyFont="1" applyFill="1" applyBorder="1" applyAlignment="1">
      <alignment horizontal="right" vertical="top" wrapText="1"/>
    </xf>
    <xf numFmtId="4" fontId="4" fillId="3" borderId="2" xfId="0" applyNumberFormat="1" applyFont="1" applyFill="1" applyBorder="1" applyAlignment="1">
      <alignment vertical="top" wrapText="1"/>
    </xf>
    <xf numFmtId="0" fontId="4" fillId="2" borderId="2" xfId="0" applyFont="1" applyFill="1" applyBorder="1" applyAlignment="1">
      <alignment wrapText="1"/>
    </xf>
    <xf numFmtId="0" fontId="3" fillId="0" borderId="1" xfId="0" applyFont="1" applyBorder="1" applyAlignment="1"/>
    <xf numFmtId="0" fontId="4" fillId="0" borderId="1" xfId="0" applyFont="1" applyBorder="1" applyAlignment="1"/>
    <xf numFmtId="0" fontId="6" fillId="0" borderId="1" xfId="0" applyFont="1" applyBorder="1" applyAlignment="1">
      <alignment vertical="top" wrapText="1"/>
    </xf>
    <xf numFmtId="0" fontId="4" fillId="0" borderId="1" xfId="0" applyFont="1" applyBorder="1" applyAlignment="1">
      <alignment vertical="top" wrapText="1"/>
    </xf>
    <xf numFmtId="0" fontId="0" fillId="0" borderId="1" xfId="0" applyBorder="1"/>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vertical="center"/>
    </xf>
    <xf numFmtId="4" fontId="2" fillId="0" borderId="1" xfId="0" applyNumberFormat="1" applyFont="1" applyBorder="1" applyAlignment="1">
      <alignment vertical="center"/>
    </xf>
    <xf numFmtId="4" fontId="2" fillId="0" borderId="1" xfId="0" applyNumberFormat="1" applyFont="1" applyBorder="1" applyAlignment="1">
      <alignment horizontal="right" vertical="center" wrapText="1"/>
    </xf>
    <xf numFmtId="0" fontId="4" fillId="0" borderId="1" xfId="0" applyFont="1" applyBorder="1"/>
    <xf numFmtId="0" fontId="8" fillId="0" borderId="0" xfId="0" applyFont="1" applyAlignment="1">
      <alignment wrapText="1"/>
    </xf>
    <xf numFmtId="0" fontId="6" fillId="4" borderId="1" xfId="0" applyFont="1" applyFill="1" applyBorder="1" applyAlignment="1">
      <alignment vertical="top" wrapText="1"/>
    </xf>
    <xf numFmtId="0" fontId="4" fillId="0" borderId="1" xfId="0" applyFont="1" applyBorder="1" applyAlignment="1">
      <alignment horizontal="left" vertical="center" wrapText="1"/>
    </xf>
    <xf numFmtId="0" fontId="4" fillId="0" borderId="1" xfId="0" applyFont="1" applyBorder="1" applyAlignment="1">
      <alignment horizontal="left"/>
    </xf>
    <xf numFmtId="0" fontId="11" fillId="0" borderId="3" xfId="0" applyFont="1" applyBorder="1"/>
    <xf numFmtId="0" fontId="4" fillId="0" borderId="3" xfId="0" applyFont="1" applyBorder="1" applyAlignment="1">
      <alignment horizontal="left"/>
    </xf>
    <xf numFmtId="0" fontId="6" fillId="0" borderId="3" xfId="0" applyFont="1" applyBorder="1" applyAlignment="1">
      <alignment wrapText="1"/>
    </xf>
    <xf numFmtId="0" fontId="4" fillId="0" borderId="3" xfId="0" applyFont="1" applyBorder="1"/>
    <xf numFmtId="0" fontId="4" fillId="0" borderId="3" xfId="0" applyFont="1" applyBorder="1" applyAlignment="1">
      <alignment vertical="center"/>
    </xf>
    <xf numFmtId="0" fontId="0" fillId="0" borderId="3" xfId="0" applyBorder="1"/>
    <xf numFmtId="0" fontId="8" fillId="0" borderId="3" xfId="0" applyFont="1" applyBorder="1" applyAlignment="1">
      <alignment wrapText="1"/>
    </xf>
    <xf numFmtId="0" fontId="11" fillId="0" borderId="3" xfId="0" applyFont="1" applyBorder="1" applyAlignment="1">
      <alignment vertical="center"/>
    </xf>
    <xf numFmtId="0" fontId="13" fillId="0" borderId="3" xfId="0" applyFont="1" applyBorder="1"/>
    <xf numFmtId="0" fontId="13" fillId="0" borderId="3" xfId="0" applyFont="1" applyBorder="1" applyAlignment="1">
      <alignment wrapText="1"/>
    </xf>
    <xf numFmtId="4" fontId="5" fillId="2" borderId="1" xfId="0" applyNumberFormat="1" applyFont="1" applyFill="1" applyBorder="1"/>
    <xf numFmtId="165" fontId="5" fillId="2" borderId="1" xfId="0" applyNumberFormat="1" applyFont="1" applyFill="1" applyBorder="1"/>
    <xf numFmtId="0" fontId="0" fillId="0" borderId="0" xfId="0" applyFont="1" applyAlignment="1"/>
    <xf numFmtId="0" fontId="0" fillId="0" borderId="0" xfId="0" applyFont="1"/>
    <xf numFmtId="4" fontId="0" fillId="0" borderId="0" xfId="0" applyNumberFormat="1" applyFont="1"/>
    <xf numFmtId="0" fontId="3" fillId="2" borderId="1" xfId="0" applyFont="1" applyFill="1" applyBorder="1" applyAlignment="1">
      <alignment vertical="top" wrapText="1"/>
    </xf>
    <xf numFmtId="0" fontId="4" fillId="3" borderId="1" xfId="0" applyFont="1" applyFill="1" applyBorder="1" applyAlignment="1">
      <alignment vertical="top" wrapText="1"/>
    </xf>
    <xf numFmtId="0" fontId="3" fillId="3" borderId="1" xfId="0" applyFont="1" applyFill="1" applyBorder="1" applyAlignment="1">
      <alignment vertical="top" wrapText="1"/>
    </xf>
    <xf numFmtId="0" fontId="4" fillId="3" borderId="1" xfId="0" applyFont="1" applyFill="1" applyBorder="1" applyAlignment="1">
      <alignment horizontal="right" vertical="top" wrapText="1"/>
    </xf>
    <xf numFmtId="4" fontId="4" fillId="3" borderId="1" xfId="0" applyNumberFormat="1" applyFont="1" applyFill="1" applyBorder="1" applyAlignment="1">
      <alignment vertical="top" wrapText="1"/>
    </xf>
    <xf numFmtId="0" fontId="4" fillId="2" borderId="1" xfId="0" applyFont="1" applyFill="1" applyBorder="1" applyAlignment="1">
      <alignment wrapText="1"/>
    </xf>
    <xf numFmtId="0" fontId="13" fillId="0" borderId="1" xfId="0" applyFont="1" applyBorder="1" applyAlignment="1"/>
    <xf numFmtId="0" fontId="4" fillId="0" borderId="1" xfId="0" applyFont="1" applyBorder="1" applyAlignment="1">
      <alignment wrapText="1"/>
    </xf>
    <xf numFmtId="0" fontId="13" fillId="0" borderId="0" xfId="0" applyFont="1" applyAlignment="1">
      <alignment wrapText="1"/>
    </xf>
    <xf numFmtId="0" fontId="0" fillId="0" borderId="1" xfId="0" applyFont="1" applyBorder="1"/>
    <xf numFmtId="0" fontId="13" fillId="0" borderId="1" xfId="0" applyFont="1" applyBorder="1" applyAlignment="1">
      <alignment vertical="center"/>
    </xf>
    <xf numFmtId="0" fontId="0" fillId="0" borderId="0" xfId="0" applyFont="1" applyBorder="1" applyAlignment="1"/>
    <xf numFmtId="0" fontId="14" fillId="0" borderId="0" xfId="0" applyFont="1" applyBorder="1" applyAlignment="1">
      <alignment vertical="top" wrapText="1"/>
    </xf>
    <xf numFmtId="0" fontId="0" fillId="0" borderId="0" xfId="0" applyFont="1" applyBorder="1"/>
    <xf numFmtId="4" fontId="5" fillId="2" borderId="4" xfId="0" applyNumberFormat="1" applyFont="1" applyFill="1" applyBorder="1"/>
    <xf numFmtId="165" fontId="15" fillId="2" borderId="4" xfId="0" applyNumberFormat="1" applyFont="1" applyFill="1" applyBorder="1"/>
    <xf numFmtId="0" fontId="16" fillId="0" borderId="3" xfId="0" applyFont="1" applyBorder="1"/>
    <xf numFmtId="0" fontId="8" fillId="0" borderId="1" xfId="0" applyFont="1" applyBorder="1" applyAlignment="1">
      <alignment vertical="top" wrapText="1"/>
    </xf>
    <xf numFmtId="0" fontId="3" fillId="0" borderId="2" xfId="0" applyFont="1" applyBorder="1" applyAlignment="1">
      <alignment vertical="top" wrapText="1"/>
    </xf>
    <xf numFmtId="0" fontId="3" fillId="0" borderId="2" xfId="0" applyFont="1" applyBorder="1" applyAlignment="1">
      <alignment vertical="center" wrapText="1"/>
    </xf>
    <xf numFmtId="0" fontId="3" fillId="0" borderId="2" xfId="0" applyFont="1" applyBorder="1" applyAlignment="1">
      <alignment horizontal="right" vertical="center" wrapText="1"/>
    </xf>
    <xf numFmtId="0" fontId="3" fillId="0" borderId="2" xfId="0" applyFont="1" applyBorder="1" applyAlignment="1">
      <alignment vertical="center"/>
    </xf>
    <xf numFmtId="4" fontId="2" fillId="0" borderId="2" xfId="0" applyNumberFormat="1" applyFont="1" applyBorder="1" applyAlignment="1">
      <alignment horizontal="right" vertical="center" wrapText="1"/>
    </xf>
    <xf numFmtId="0" fontId="3" fillId="0" borderId="2" xfId="0" applyFont="1" applyBorder="1"/>
    <xf numFmtId="0" fontId="3" fillId="0" borderId="1" xfId="0" applyFont="1" applyBorder="1" applyAlignment="1">
      <alignment vertical="top"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3" fillId="0" borderId="1" xfId="0" applyFont="1" applyBorder="1"/>
    <xf numFmtId="0" fontId="8" fillId="0" borderId="0" xfId="0" applyFont="1" applyAlignment="1">
      <alignment vertical="top" wrapText="1"/>
    </xf>
    <xf numFmtId="0" fontId="8" fillId="0" borderId="3" xfId="0" applyFont="1" applyBorder="1" applyAlignment="1">
      <alignment vertical="top" wrapText="1"/>
    </xf>
    <xf numFmtId="0" fontId="8" fillId="0" borderId="3" xfId="0" applyFont="1" applyBorder="1" applyAlignment="1">
      <alignment vertical="top"/>
    </xf>
    <xf numFmtId="0" fontId="13" fillId="0" borderId="0" xfId="0" applyFont="1"/>
    <xf numFmtId="4" fontId="17" fillId="2" borderId="4" xfId="0" applyNumberFormat="1" applyFont="1" applyFill="1" applyBorder="1"/>
    <xf numFmtId="165" fontId="17" fillId="2" borderId="4" xfId="0" applyNumberFormat="1" applyFont="1" applyFill="1" applyBorder="1"/>
    <xf numFmtId="0" fontId="3" fillId="3" borderId="1" xfId="0" applyFont="1" applyFill="1" applyBorder="1" applyAlignment="1">
      <alignment horizontal="right" vertical="top" wrapText="1"/>
    </xf>
    <xf numFmtId="0" fontId="18" fillId="3" borderId="1" xfId="0" applyFont="1" applyFill="1" applyBorder="1" applyAlignment="1">
      <alignment vertical="top" wrapText="1"/>
    </xf>
    <xf numFmtId="4" fontId="18" fillId="3" borderId="1" xfId="0" applyNumberFormat="1" applyFont="1" applyFill="1" applyBorder="1" applyAlignment="1">
      <alignment vertical="top" wrapText="1"/>
    </xf>
    <xf numFmtId="0" fontId="18" fillId="2" borderId="1" xfId="0" applyFont="1" applyFill="1" applyBorder="1" applyAlignment="1">
      <alignment wrapText="1"/>
    </xf>
    <xf numFmtId="166" fontId="11" fillId="0" borderId="3" xfId="0" applyNumberFormat="1" applyFont="1" applyBorder="1"/>
    <xf numFmtId="0" fontId="20" fillId="0" borderId="0" xfId="0" applyFont="1"/>
  </cellXfs>
  <cellStyles count="1">
    <cellStyle name="Normalny"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73"/>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
  <sheetViews>
    <sheetView tabSelected="1" view="pageBreakPreview" zoomScaleNormal="100" workbookViewId="0">
      <selection activeCell="A81" sqref="A81:XFD87"/>
    </sheetView>
  </sheetViews>
  <sheetFormatPr defaultColWidth="8.59765625" defaultRowHeight="13.8"/>
  <cols>
    <col min="1" max="1" width="3.5" customWidth="1"/>
    <col min="2" max="2" width="8.69921875" customWidth="1"/>
    <col min="3" max="3" width="30.296875" customWidth="1"/>
  </cols>
  <sheetData>
    <row r="1" spans="1:14">
      <c r="A1" s="1"/>
      <c r="B1" s="2"/>
      <c r="C1" s="3"/>
      <c r="D1" s="2"/>
      <c r="E1" s="2"/>
      <c r="F1" s="2"/>
      <c r="G1" s="2"/>
      <c r="H1" s="2"/>
      <c r="I1" s="2"/>
      <c r="J1" s="2"/>
      <c r="K1" s="2"/>
      <c r="L1" s="2"/>
      <c r="M1" s="2"/>
      <c r="N1" s="2"/>
    </row>
    <row r="2" spans="1:14">
      <c r="A2" s="4"/>
      <c r="B2" s="5"/>
      <c r="C2" s="6" t="s">
        <v>0</v>
      </c>
      <c r="D2" s="7"/>
      <c r="E2" s="7"/>
      <c r="F2" s="7"/>
      <c r="G2" s="7"/>
      <c r="H2" s="7"/>
      <c r="I2" s="7"/>
      <c r="J2" s="8"/>
      <c r="K2" s="9"/>
      <c r="L2" s="9"/>
      <c r="M2" s="10"/>
      <c r="N2" s="7"/>
    </row>
    <row r="3" spans="1:14">
      <c r="A3" s="11">
        <v>1</v>
      </c>
      <c r="B3" s="12">
        <v>2</v>
      </c>
      <c r="C3" s="12">
        <v>3</v>
      </c>
      <c r="D3" s="12">
        <v>4</v>
      </c>
      <c r="E3" s="12">
        <v>5</v>
      </c>
      <c r="F3" s="12">
        <v>6</v>
      </c>
      <c r="G3" s="12">
        <v>7</v>
      </c>
      <c r="H3" s="12">
        <v>8</v>
      </c>
      <c r="I3" s="12">
        <v>9</v>
      </c>
      <c r="J3" s="12">
        <v>10</v>
      </c>
      <c r="K3" s="12">
        <v>11</v>
      </c>
      <c r="L3" s="12">
        <v>12</v>
      </c>
      <c r="M3" s="12">
        <v>13</v>
      </c>
      <c r="N3" s="12">
        <v>14</v>
      </c>
    </row>
    <row r="4" spans="1:14" ht="41.4">
      <c r="A4" s="13" t="s">
        <v>1</v>
      </c>
      <c r="B4" s="14" t="s">
        <v>2</v>
      </c>
      <c r="C4" s="14" t="s">
        <v>3</v>
      </c>
      <c r="D4" s="14" t="s">
        <v>4</v>
      </c>
      <c r="E4" s="14" t="s">
        <v>5</v>
      </c>
      <c r="F4" s="14" t="s">
        <v>6</v>
      </c>
      <c r="G4" s="15" t="s">
        <v>7</v>
      </c>
      <c r="H4" s="14" t="s">
        <v>8</v>
      </c>
      <c r="I4" s="14" t="s">
        <v>9</v>
      </c>
      <c r="J4" s="16" t="s">
        <v>10</v>
      </c>
      <c r="K4" s="14" t="s">
        <v>11</v>
      </c>
      <c r="L4" s="14" t="s">
        <v>12</v>
      </c>
      <c r="M4" s="16" t="s">
        <v>13</v>
      </c>
      <c r="N4" s="17" t="s">
        <v>14</v>
      </c>
    </row>
    <row r="5" spans="1:14" ht="79.05" customHeight="1">
      <c r="A5" s="18" t="s">
        <v>15</v>
      </c>
      <c r="B5" s="19" t="s">
        <v>16</v>
      </c>
      <c r="C5" s="20" t="s">
        <v>17</v>
      </c>
      <c r="D5" s="21"/>
      <c r="E5" s="22"/>
      <c r="F5" s="23" t="s">
        <v>18</v>
      </c>
      <c r="G5" s="24">
        <f>35*2</f>
        <v>70</v>
      </c>
      <c r="H5" s="23"/>
      <c r="I5" s="25"/>
      <c r="J5" s="26"/>
      <c r="K5" s="27"/>
      <c r="L5" s="27"/>
      <c r="M5" s="27"/>
      <c r="N5" s="28"/>
    </row>
    <row r="6" spans="1:14" ht="64.95" customHeight="1">
      <c r="A6" s="18" t="s">
        <v>19</v>
      </c>
      <c r="B6" s="19" t="s">
        <v>16</v>
      </c>
      <c r="C6" s="20" t="s">
        <v>20</v>
      </c>
      <c r="D6" s="21"/>
      <c r="E6" s="22"/>
      <c r="F6" s="23" t="s">
        <v>18</v>
      </c>
      <c r="G6" s="24">
        <f>35*2</f>
        <v>70</v>
      </c>
      <c r="H6" s="23"/>
      <c r="I6" s="25"/>
      <c r="J6" s="26"/>
      <c r="K6" s="27"/>
      <c r="L6" s="27"/>
      <c r="M6" s="27"/>
      <c r="N6" s="28"/>
    </row>
    <row r="7" spans="1:14" ht="54.45" customHeight="1">
      <c r="A7" s="18" t="s">
        <v>21</v>
      </c>
      <c r="B7" s="19" t="s">
        <v>16</v>
      </c>
      <c r="C7" s="20" t="s">
        <v>22</v>
      </c>
      <c r="D7" s="21"/>
      <c r="E7" s="22"/>
      <c r="F7" s="23" t="s">
        <v>23</v>
      </c>
      <c r="G7" s="24">
        <f>(240*12)*2</f>
        <v>5760</v>
      </c>
      <c r="H7" s="23"/>
      <c r="I7" s="25"/>
      <c r="J7" s="26"/>
      <c r="K7" s="27"/>
      <c r="L7" s="27"/>
      <c r="M7" s="27"/>
      <c r="N7" s="28"/>
    </row>
    <row r="8" spans="1:14" ht="54.45" customHeight="1">
      <c r="A8" s="18" t="s">
        <v>24</v>
      </c>
      <c r="B8" s="19" t="s">
        <v>16</v>
      </c>
      <c r="C8" s="29" t="s">
        <v>25</v>
      </c>
      <c r="D8" s="21"/>
      <c r="E8" s="22"/>
      <c r="F8" s="23" t="s">
        <v>26</v>
      </c>
      <c r="G8" s="24">
        <v>25</v>
      </c>
      <c r="H8" s="23"/>
      <c r="I8" s="25"/>
      <c r="J8" s="26"/>
      <c r="K8" s="27"/>
      <c r="L8" s="27"/>
      <c r="M8" s="27"/>
      <c r="N8" s="28"/>
    </row>
    <row r="9" spans="1:14" ht="15.6" customHeight="1">
      <c r="A9" s="18" t="s">
        <v>27</v>
      </c>
      <c r="B9" s="19" t="s">
        <v>16</v>
      </c>
      <c r="C9" s="20" t="s">
        <v>28</v>
      </c>
      <c r="D9" s="21"/>
      <c r="E9" s="22"/>
      <c r="F9" s="23" t="s">
        <v>29</v>
      </c>
      <c r="G9" s="24">
        <v>120</v>
      </c>
      <c r="H9" s="23"/>
      <c r="I9" s="25"/>
      <c r="J9" s="26"/>
      <c r="K9" s="27"/>
      <c r="L9" s="27"/>
      <c r="M9" s="27"/>
      <c r="N9" s="28"/>
    </row>
    <row r="10" spans="1:14" ht="61.5" customHeight="1">
      <c r="A10" s="18" t="s">
        <v>30</v>
      </c>
      <c r="B10" s="19" t="s">
        <v>16</v>
      </c>
      <c r="C10" s="20" t="s">
        <v>31</v>
      </c>
      <c r="D10" s="21"/>
      <c r="E10" s="22"/>
      <c r="F10" s="23" t="s">
        <v>32</v>
      </c>
      <c r="G10" s="24">
        <v>30</v>
      </c>
      <c r="H10" s="23"/>
      <c r="I10" s="25"/>
      <c r="J10" s="26"/>
      <c r="K10" s="27"/>
      <c r="L10" s="27"/>
      <c r="M10" s="27"/>
      <c r="N10" s="28"/>
    </row>
    <row r="11" spans="1:14" ht="54.45" customHeight="1">
      <c r="A11" s="18" t="s">
        <v>33</v>
      </c>
      <c r="B11" s="19" t="s">
        <v>16</v>
      </c>
      <c r="C11" s="20" t="s">
        <v>34</v>
      </c>
      <c r="D11" s="21"/>
      <c r="E11" s="22"/>
      <c r="F11" s="23" t="s">
        <v>35</v>
      </c>
      <c r="G11" s="24">
        <f>30*2</f>
        <v>60</v>
      </c>
      <c r="H11" s="23"/>
      <c r="I11" s="25"/>
      <c r="J11" s="26"/>
      <c r="K11" s="27"/>
      <c r="L11" s="27"/>
      <c r="M11" s="27"/>
      <c r="N11" s="28"/>
    </row>
    <row r="12" spans="1:14" ht="52.95" customHeight="1">
      <c r="A12" s="18" t="s">
        <v>36</v>
      </c>
      <c r="B12" s="19" t="s">
        <v>16</v>
      </c>
      <c r="C12" s="20" t="s">
        <v>37</v>
      </c>
      <c r="D12" s="21"/>
      <c r="E12" s="22"/>
      <c r="F12" s="23" t="s">
        <v>35</v>
      </c>
      <c r="G12" s="24">
        <f>70*2</f>
        <v>140</v>
      </c>
      <c r="H12" s="23"/>
      <c r="I12" s="25"/>
      <c r="J12" s="26"/>
      <c r="K12" s="27"/>
      <c r="L12" s="27"/>
      <c r="M12" s="27"/>
      <c r="N12" s="28"/>
    </row>
    <row r="13" spans="1:14" ht="61.95" customHeight="1">
      <c r="A13" s="18" t="s">
        <v>38</v>
      </c>
      <c r="B13" s="19" t="s">
        <v>16</v>
      </c>
      <c r="C13" s="30" t="s">
        <v>39</v>
      </c>
      <c r="D13" s="21"/>
      <c r="E13" s="22"/>
      <c r="F13" s="23" t="s">
        <v>40</v>
      </c>
      <c r="G13" s="24">
        <v>960</v>
      </c>
      <c r="H13" s="23"/>
      <c r="I13" s="25"/>
      <c r="J13" s="26"/>
      <c r="K13" s="27"/>
      <c r="L13" s="27"/>
      <c r="M13" s="27"/>
      <c r="N13" s="28"/>
    </row>
    <row r="14" spans="1:14" ht="67.95" customHeight="1">
      <c r="A14" s="18" t="s">
        <v>41</v>
      </c>
      <c r="B14" s="19" t="s">
        <v>16</v>
      </c>
      <c r="C14" s="20" t="s">
        <v>42</v>
      </c>
      <c r="D14" s="21"/>
      <c r="E14" s="21"/>
      <c r="F14" s="23" t="s">
        <v>23</v>
      </c>
      <c r="G14" s="24">
        <f>360*12</f>
        <v>4320</v>
      </c>
      <c r="H14" s="23"/>
      <c r="I14" s="25"/>
      <c r="J14" s="26"/>
      <c r="K14" s="27"/>
      <c r="L14" s="27"/>
      <c r="M14" s="27"/>
      <c r="N14" s="28"/>
    </row>
    <row r="15" spans="1:14" ht="70.8" customHeight="1">
      <c r="A15" s="18" t="s">
        <v>43</v>
      </c>
      <c r="B15" s="19" t="s">
        <v>16</v>
      </c>
      <c r="C15" s="20" t="s">
        <v>44</v>
      </c>
      <c r="D15" s="21"/>
      <c r="E15" s="21"/>
      <c r="F15" s="23" t="s">
        <v>45</v>
      </c>
      <c r="G15" s="24">
        <f>240*12</f>
        <v>2880</v>
      </c>
      <c r="H15" s="23"/>
      <c r="I15" s="25"/>
      <c r="J15" s="26"/>
      <c r="K15" s="27"/>
      <c r="L15" s="27"/>
      <c r="M15" s="27"/>
      <c r="N15" s="28"/>
    </row>
    <row r="16" spans="1:14" ht="61.95" customHeight="1">
      <c r="A16" s="18" t="s">
        <v>46</v>
      </c>
      <c r="B16" s="19" t="s">
        <v>16</v>
      </c>
      <c r="C16" s="20" t="s">
        <v>47</v>
      </c>
      <c r="D16" s="21"/>
      <c r="E16" s="21"/>
      <c r="F16" s="23" t="s">
        <v>45</v>
      </c>
      <c r="G16" s="24">
        <f>240*12</f>
        <v>2880</v>
      </c>
      <c r="H16" s="23"/>
      <c r="I16" s="25"/>
      <c r="J16" s="26"/>
      <c r="K16" s="27"/>
      <c r="L16" s="27"/>
      <c r="M16" s="27"/>
      <c r="N16" s="28"/>
    </row>
    <row r="17" spans="1:14" ht="74.55" customHeight="1">
      <c r="A17" s="18" t="s">
        <v>48</v>
      </c>
      <c r="B17" s="19" t="s">
        <v>16</v>
      </c>
      <c r="C17" s="30" t="s">
        <v>49</v>
      </c>
      <c r="D17" s="21"/>
      <c r="E17" s="21"/>
      <c r="F17" s="23" t="s">
        <v>23</v>
      </c>
      <c r="G17" s="24">
        <v>3792</v>
      </c>
      <c r="H17" s="23"/>
      <c r="I17" s="25"/>
      <c r="J17" s="26"/>
      <c r="K17" s="27"/>
      <c r="L17" s="27"/>
      <c r="M17" s="27"/>
      <c r="N17" s="28"/>
    </row>
    <row r="18" spans="1:14" ht="69.45" customHeight="1">
      <c r="A18" s="18" t="s">
        <v>50</v>
      </c>
      <c r="B18" s="19" t="s">
        <v>16</v>
      </c>
      <c r="C18" s="20" t="s">
        <v>51</v>
      </c>
      <c r="D18" s="21"/>
      <c r="E18" s="21"/>
      <c r="F18" s="23" t="s">
        <v>23</v>
      </c>
      <c r="G18" s="24">
        <f>2400*2</f>
        <v>4800</v>
      </c>
      <c r="H18" s="23"/>
      <c r="I18" s="25"/>
      <c r="J18" s="26"/>
      <c r="K18" s="27"/>
      <c r="L18" s="27"/>
      <c r="M18" s="27"/>
      <c r="N18" s="28"/>
    </row>
    <row r="19" spans="1:14" ht="68.7" customHeight="1">
      <c r="A19" s="18" t="s">
        <v>52</v>
      </c>
      <c r="B19" s="19" t="s">
        <v>16</v>
      </c>
      <c r="C19" s="20" t="s">
        <v>53</v>
      </c>
      <c r="D19" s="21"/>
      <c r="E19" s="21"/>
      <c r="F19" s="31">
        <v>400</v>
      </c>
      <c r="G19" s="24">
        <f>60*2</f>
        <v>120</v>
      </c>
      <c r="H19" s="23"/>
      <c r="I19" s="25"/>
      <c r="J19" s="26"/>
      <c r="K19" s="27"/>
      <c r="L19" s="27"/>
      <c r="M19" s="27"/>
      <c r="N19" s="28"/>
    </row>
    <row r="20" spans="1:14" ht="70.2" customHeight="1">
      <c r="A20" s="18" t="s">
        <v>54</v>
      </c>
      <c r="B20" s="19" t="s">
        <v>16</v>
      </c>
      <c r="C20" s="20" t="s">
        <v>55</v>
      </c>
      <c r="D20" s="21"/>
      <c r="E20" s="21"/>
      <c r="F20" s="31">
        <v>400</v>
      </c>
      <c r="G20" s="24">
        <f>60*2</f>
        <v>120</v>
      </c>
      <c r="H20" s="23"/>
      <c r="I20" s="25"/>
      <c r="J20" s="26"/>
      <c r="K20" s="27"/>
      <c r="L20" s="27"/>
      <c r="M20" s="27"/>
      <c r="N20" s="28"/>
    </row>
    <row r="21" spans="1:14" ht="45.6" customHeight="1">
      <c r="A21" s="18" t="s">
        <v>56</v>
      </c>
      <c r="B21" s="32">
        <v>33692510</v>
      </c>
      <c r="C21" s="20" t="s">
        <v>57</v>
      </c>
      <c r="D21" s="21"/>
      <c r="E21" s="21"/>
      <c r="F21" s="23" t="s">
        <v>58</v>
      </c>
      <c r="G21" s="24">
        <f>360*2</f>
        <v>720</v>
      </c>
      <c r="H21" s="23"/>
      <c r="I21" s="25"/>
      <c r="J21" s="26"/>
      <c r="K21" s="27"/>
      <c r="L21" s="27"/>
      <c r="M21" s="27"/>
      <c r="N21" s="28"/>
    </row>
    <row r="22" spans="1:14" ht="46.35" customHeight="1">
      <c r="A22" s="18" t="s">
        <v>59</v>
      </c>
      <c r="B22" s="32">
        <v>33692510</v>
      </c>
      <c r="C22" s="30" t="s">
        <v>60</v>
      </c>
      <c r="D22" s="21"/>
      <c r="E22" s="21"/>
      <c r="F22" s="23" t="s">
        <v>58</v>
      </c>
      <c r="G22" s="24">
        <f>240*2</f>
        <v>480</v>
      </c>
      <c r="H22" s="23"/>
      <c r="I22" s="25"/>
      <c r="J22" s="26"/>
      <c r="K22" s="27"/>
      <c r="L22" s="27"/>
      <c r="M22" s="27"/>
      <c r="N22" s="28"/>
    </row>
    <row r="23" spans="1:14" ht="45.6" customHeight="1">
      <c r="A23" s="18" t="s">
        <v>61</v>
      </c>
      <c r="B23" s="32">
        <v>33692510</v>
      </c>
      <c r="C23" s="30" t="s">
        <v>62</v>
      </c>
      <c r="D23" s="21"/>
      <c r="E23" s="21"/>
      <c r="F23" s="23" t="s">
        <v>58</v>
      </c>
      <c r="G23" s="24">
        <v>480</v>
      </c>
      <c r="H23" s="23"/>
      <c r="I23" s="25"/>
      <c r="J23" s="26"/>
      <c r="K23" s="27"/>
      <c r="L23" s="27"/>
      <c r="M23" s="27"/>
      <c r="N23" s="28"/>
    </row>
    <row r="24" spans="1:14" ht="45.6" customHeight="1">
      <c r="A24" s="18" t="s">
        <v>63</v>
      </c>
      <c r="B24" s="32">
        <v>33692510</v>
      </c>
      <c r="C24" s="30" t="s">
        <v>64</v>
      </c>
      <c r="D24" s="21"/>
      <c r="E24" s="21"/>
      <c r="F24" s="23" t="s">
        <v>58</v>
      </c>
      <c r="G24" s="24">
        <v>480</v>
      </c>
      <c r="H24" s="23"/>
      <c r="I24" s="25"/>
      <c r="J24" s="26"/>
      <c r="K24" s="27"/>
      <c r="L24" s="27"/>
      <c r="M24" s="27"/>
      <c r="N24" s="28"/>
    </row>
    <row r="25" spans="1:14" ht="46.35" customHeight="1">
      <c r="A25" s="18" t="s">
        <v>65</v>
      </c>
      <c r="B25" s="32">
        <v>33692510</v>
      </c>
      <c r="C25" s="30" t="s">
        <v>66</v>
      </c>
      <c r="D25" s="21"/>
      <c r="E25" s="21"/>
      <c r="F25" s="23" t="s">
        <v>58</v>
      </c>
      <c r="G25" s="24">
        <f>240*2</f>
        <v>480</v>
      </c>
      <c r="H25" s="23"/>
      <c r="I25" s="25"/>
      <c r="J25" s="26"/>
      <c r="K25" s="27"/>
      <c r="L25" s="27"/>
      <c r="M25" s="27"/>
      <c r="N25" s="28"/>
    </row>
    <row r="26" spans="1:14" ht="55.2" customHeight="1">
      <c r="A26" s="18" t="s">
        <v>67</v>
      </c>
      <c r="B26" s="32">
        <v>33692510</v>
      </c>
      <c r="C26" s="20" t="s">
        <v>68</v>
      </c>
      <c r="D26" s="21"/>
      <c r="E26" s="21"/>
      <c r="F26" s="23" t="s">
        <v>58</v>
      </c>
      <c r="G26" s="24">
        <f>360*2</f>
        <v>720</v>
      </c>
      <c r="H26" s="23"/>
      <c r="I26" s="25"/>
      <c r="J26" s="26"/>
      <c r="K26" s="27"/>
      <c r="L26" s="27"/>
      <c r="M26" s="27"/>
      <c r="N26" s="28"/>
    </row>
    <row r="27" spans="1:14" ht="47.85" customHeight="1">
      <c r="A27" s="18" t="s">
        <v>69</v>
      </c>
      <c r="B27" s="32">
        <v>33692510</v>
      </c>
      <c r="C27" s="20" t="s">
        <v>70</v>
      </c>
      <c r="D27" s="21"/>
      <c r="E27" s="21"/>
      <c r="F27" s="23" t="s">
        <v>58</v>
      </c>
      <c r="G27" s="24">
        <f>360*2</f>
        <v>720</v>
      </c>
      <c r="H27" s="23"/>
      <c r="I27" s="25"/>
      <c r="J27" s="26"/>
      <c r="K27" s="27"/>
      <c r="L27" s="27"/>
      <c r="M27" s="27"/>
      <c r="N27" s="28"/>
    </row>
    <row r="28" spans="1:14" ht="47.85" customHeight="1">
      <c r="A28" s="18" t="s">
        <v>71</v>
      </c>
      <c r="B28" s="32">
        <v>33692510</v>
      </c>
      <c r="C28" s="30" t="s">
        <v>72</v>
      </c>
      <c r="D28" s="21"/>
      <c r="E28" s="21"/>
      <c r="F28" s="23" t="s">
        <v>58</v>
      </c>
      <c r="G28" s="24">
        <v>360</v>
      </c>
      <c r="H28" s="23"/>
      <c r="I28" s="25"/>
      <c r="J28" s="26"/>
      <c r="K28" s="27"/>
      <c r="L28" s="27"/>
      <c r="M28" s="27"/>
      <c r="N28" s="28"/>
    </row>
    <row r="29" spans="1:14" ht="54.45" customHeight="1">
      <c r="A29" s="18" t="s">
        <v>73</v>
      </c>
      <c r="B29" s="32">
        <v>33692510</v>
      </c>
      <c r="C29" s="20" t="s">
        <v>74</v>
      </c>
      <c r="D29" s="21"/>
      <c r="E29" s="21"/>
      <c r="F29" s="23" t="s">
        <v>75</v>
      </c>
      <c r="G29" s="24">
        <f>180*2</f>
        <v>360</v>
      </c>
      <c r="H29" s="23"/>
      <c r="I29" s="25"/>
      <c r="J29" s="26"/>
      <c r="K29" s="27"/>
      <c r="L29" s="27"/>
      <c r="M29" s="27"/>
      <c r="N29" s="28"/>
    </row>
    <row r="30" spans="1:14" ht="43.35" customHeight="1">
      <c r="A30" s="18" t="s">
        <v>76</v>
      </c>
      <c r="B30" s="32">
        <v>33692510</v>
      </c>
      <c r="C30" s="20" t="s">
        <v>77</v>
      </c>
      <c r="D30" s="21"/>
      <c r="E30" s="21"/>
      <c r="F30" s="23" t="s">
        <v>75</v>
      </c>
      <c r="G30" s="24">
        <f>240*2</f>
        <v>480</v>
      </c>
      <c r="H30" s="23"/>
      <c r="I30" s="25"/>
      <c r="J30" s="26"/>
      <c r="K30" s="27"/>
      <c r="L30" s="27"/>
      <c r="M30" s="27"/>
      <c r="N30" s="28"/>
    </row>
    <row r="31" spans="1:14" ht="57.45" customHeight="1">
      <c r="A31" s="18" t="s">
        <v>78</v>
      </c>
      <c r="B31" s="32">
        <v>33692510</v>
      </c>
      <c r="C31" s="20" t="s">
        <v>79</v>
      </c>
      <c r="D31" s="21"/>
      <c r="E31" s="21"/>
      <c r="F31" s="23" t="s">
        <v>75</v>
      </c>
      <c r="G31" s="24">
        <f>240*2</f>
        <v>480</v>
      </c>
      <c r="H31" s="23"/>
      <c r="I31" s="25"/>
      <c r="J31" s="26"/>
      <c r="K31" s="27"/>
      <c r="L31" s="27"/>
      <c r="M31" s="27"/>
      <c r="N31" s="28"/>
    </row>
    <row r="32" spans="1:14" ht="56.7" customHeight="1">
      <c r="A32" s="33" t="s">
        <v>80</v>
      </c>
      <c r="B32" s="32">
        <v>33692510</v>
      </c>
      <c r="C32" s="20" t="s">
        <v>81</v>
      </c>
      <c r="D32" s="21"/>
      <c r="E32" s="21"/>
      <c r="F32" s="23" t="s">
        <v>75</v>
      </c>
      <c r="G32" s="24">
        <f>180*2</f>
        <v>360</v>
      </c>
      <c r="H32" s="23"/>
      <c r="I32" s="25"/>
      <c r="J32" s="26"/>
      <c r="K32" s="27"/>
      <c r="L32" s="27"/>
      <c r="M32" s="27"/>
      <c r="N32" s="28"/>
    </row>
    <row r="33" spans="1:14" ht="48.6" customHeight="1">
      <c r="A33" s="33" t="s">
        <v>82</v>
      </c>
      <c r="B33" s="32">
        <v>33692510</v>
      </c>
      <c r="C33" s="20" t="s">
        <v>83</v>
      </c>
      <c r="D33" s="21"/>
      <c r="E33" s="21"/>
      <c r="F33" s="23" t="s">
        <v>75</v>
      </c>
      <c r="G33" s="24">
        <f>360*2</f>
        <v>720</v>
      </c>
      <c r="H33" s="23"/>
      <c r="I33" s="25"/>
      <c r="J33" s="26"/>
      <c r="K33" s="27"/>
      <c r="L33" s="27"/>
      <c r="M33" s="27"/>
      <c r="N33" s="28"/>
    </row>
    <row r="34" spans="1:14" ht="53.7" customHeight="1">
      <c r="A34" s="33" t="s">
        <v>84</v>
      </c>
      <c r="B34" s="32">
        <v>33692510</v>
      </c>
      <c r="C34" s="20" t="s">
        <v>85</v>
      </c>
      <c r="D34" s="21"/>
      <c r="E34" s="21"/>
      <c r="F34" s="23" t="s">
        <v>75</v>
      </c>
      <c r="G34" s="24">
        <f>180*2</f>
        <v>360</v>
      </c>
      <c r="H34" s="23"/>
      <c r="I34" s="25"/>
      <c r="J34" s="26"/>
      <c r="K34" s="27"/>
      <c r="L34" s="27"/>
      <c r="M34" s="27"/>
      <c r="N34" s="28"/>
    </row>
    <row r="35" spans="1:14" ht="57.45" customHeight="1">
      <c r="A35" s="33" t="s">
        <v>86</v>
      </c>
      <c r="B35" s="32">
        <v>33692510</v>
      </c>
      <c r="C35" s="20" t="s">
        <v>87</v>
      </c>
      <c r="D35" s="21"/>
      <c r="E35" s="21"/>
      <c r="F35" s="23" t="s">
        <v>75</v>
      </c>
      <c r="G35" s="24">
        <f>252*2</f>
        <v>504</v>
      </c>
      <c r="H35" s="23"/>
      <c r="I35" s="25"/>
      <c r="J35" s="26"/>
      <c r="K35" s="27"/>
      <c r="L35" s="27"/>
      <c r="M35" s="27"/>
      <c r="N35" s="28"/>
    </row>
    <row r="36" spans="1:14" ht="17.850000000000001" customHeight="1">
      <c r="A36" s="33" t="s">
        <v>88</v>
      </c>
      <c r="B36" s="34">
        <v>33692510</v>
      </c>
      <c r="C36" s="35" t="s">
        <v>89</v>
      </c>
      <c r="D36" s="36"/>
      <c r="E36" s="36"/>
      <c r="F36" s="37" t="s">
        <v>90</v>
      </c>
      <c r="G36" s="37">
        <f>G8+G14+G18</f>
        <v>9145</v>
      </c>
      <c r="H36" s="37"/>
      <c r="I36" s="37"/>
      <c r="J36" s="26"/>
      <c r="K36" s="27"/>
      <c r="L36" s="27"/>
      <c r="M36" s="27"/>
      <c r="N36" s="38"/>
    </row>
    <row r="37" spans="1:14" ht="72">
      <c r="A37" s="33" t="s">
        <v>91</v>
      </c>
      <c r="B37" s="34">
        <v>33692510</v>
      </c>
      <c r="C37" s="39" t="s">
        <v>92</v>
      </c>
      <c r="D37" s="38"/>
      <c r="E37" s="38"/>
      <c r="F37" s="40" t="s">
        <v>93</v>
      </c>
      <c r="G37" s="40">
        <v>80</v>
      </c>
      <c r="H37" s="40"/>
      <c r="I37" s="40"/>
      <c r="J37" s="26"/>
      <c r="K37" s="27"/>
      <c r="L37" s="27"/>
      <c r="M37" s="27"/>
      <c r="N37" s="38"/>
    </row>
    <row r="38" spans="1:14" ht="84">
      <c r="A38" s="33" t="s">
        <v>94</v>
      </c>
      <c r="B38" s="34">
        <v>33692510</v>
      </c>
      <c r="C38" s="39" t="s">
        <v>95</v>
      </c>
      <c r="D38" s="41"/>
      <c r="E38" s="38"/>
      <c r="F38" s="40" t="s">
        <v>93</v>
      </c>
      <c r="G38" s="40">
        <v>60</v>
      </c>
      <c r="H38" s="40"/>
      <c r="I38" s="40"/>
      <c r="J38" s="26"/>
      <c r="K38" s="27"/>
      <c r="L38" s="27"/>
      <c r="M38" s="27"/>
      <c r="N38" s="38"/>
    </row>
    <row r="39" spans="1:14" ht="135">
      <c r="A39" s="33" t="s">
        <v>96</v>
      </c>
      <c r="B39" s="34">
        <v>33692510</v>
      </c>
      <c r="C39" s="42" t="s">
        <v>97</v>
      </c>
      <c r="D39" s="41"/>
      <c r="E39" s="38"/>
      <c r="F39" s="40" t="s">
        <v>98</v>
      </c>
      <c r="G39" s="40">
        <v>60</v>
      </c>
      <c r="H39" s="40"/>
      <c r="I39" s="40"/>
      <c r="J39" s="26"/>
      <c r="K39" s="27"/>
      <c r="L39" s="27"/>
      <c r="M39" s="27"/>
      <c r="N39" s="38"/>
    </row>
    <row r="40" spans="1:14">
      <c r="A40" s="1"/>
      <c r="B40" s="2"/>
      <c r="C40" s="3"/>
      <c r="D40" s="2"/>
      <c r="E40" s="2"/>
      <c r="F40" s="2"/>
      <c r="G40" s="2"/>
      <c r="H40" s="2"/>
      <c r="I40" s="2"/>
      <c r="J40" s="43" t="s">
        <v>99</v>
      </c>
      <c r="K40" s="44">
        <f>SUM(K5:K39)</f>
        <v>0</v>
      </c>
      <c r="L40" s="44">
        <f>SUM(L5:L39)</f>
        <v>0</v>
      </c>
      <c r="M40" s="44">
        <f>SUM(M5:M39)</f>
        <v>0</v>
      </c>
      <c r="N40" s="2"/>
    </row>
    <row r="41" spans="1:14" ht="67.5" customHeight="1">
      <c r="A41" s="1"/>
      <c r="B41" s="2"/>
      <c r="D41" s="2"/>
      <c r="E41" s="2"/>
      <c r="F41" s="2"/>
      <c r="G41" s="2"/>
      <c r="H41" s="2"/>
      <c r="I41" s="2"/>
      <c r="J41" s="2"/>
      <c r="K41" s="2"/>
      <c r="L41" s="2"/>
      <c r="M41" s="2"/>
      <c r="N41" s="2"/>
    </row>
    <row r="44" spans="1:14">
      <c r="A44" s="45"/>
      <c r="B44" s="45"/>
      <c r="C44" s="6" t="s">
        <v>100</v>
      </c>
      <c r="D44" s="46"/>
      <c r="E44" s="46"/>
      <c r="F44" s="46"/>
      <c r="G44" s="46"/>
      <c r="H44" s="46"/>
      <c r="I44" s="47"/>
      <c r="J44" s="46"/>
      <c r="K44" s="46"/>
      <c r="L44" s="47"/>
      <c r="M44" s="46"/>
    </row>
    <row r="45" spans="1:14" ht="13.5" customHeight="1">
      <c r="A45" s="11">
        <v>1</v>
      </c>
      <c r="B45" s="12">
        <v>2</v>
      </c>
      <c r="C45" s="12">
        <v>3</v>
      </c>
      <c r="D45" s="12">
        <v>4</v>
      </c>
      <c r="E45" s="12">
        <v>5</v>
      </c>
      <c r="F45" s="12">
        <v>6</v>
      </c>
      <c r="G45" s="12">
        <v>7</v>
      </c>
      <c r="H45" s="12">
        <v>8</v>
      </c>
      <c r="I45" s="12">
        <v>9</v>
      </c>
      <c r="J45" s="12">
        <v>10</v>
      </c>
      <c r="K45" s="12">
        <v>11</v>
      </c>
      <c r="L45" s="12">
        <v>12</v>
      </c>
      <c r="M45" s="12">
        <v>13</v>
      </c>
      <c r="N45" s="12">
        <v>14</v>
      </c>
    </row>
    <row r="46" spans="1:14" ht="41.4">
      <c r="A46" s="48" t="s">
        <v>1</v>
      </c>
      <c r="B46" s="49" t="s">
        <v>2</v>
      </c>
      <c r="C46" s="49" t="s">
        <v>101</v>
      </c>
      <c r="D46" s="49" t="s">
        <v>4</v>
      </c>
      <c r="E46" s="49" t="s">
        <v>5</v>
      </c>
      <c r="F46" s="50" t="s">
        <v>102</v>
      </c>
      <c r="G46" s="51" t="s">
        <v>7</v>
      </c>
      <c r="H46" s="49" t="s">
        <v>8</v>
      </c>
      <c r="I46" s="49" t="s">
        <v>9</v>
      </c>
      <c r="J46" s="52" t="s">
        <v>10</v>
      </c>
      <c r="K46" s="49" t="s">
        <v>11</v>
      </c>
      <c r="L46" s="49" t="s">
        <v>12</v>
      </c>
      <c r="M46" s="52" t="s">
        <v>13</v>
      </c>
      <c r="N46" s="53" t="s">
        <v>14</v>
      </c>
    </row>
    <row r="47" spans="1:14" ht="127.65" customHeight="1">
      <c r="A47" s="54" t="s">
        <v>21</v>
      </c>
      <c r="B47" s="55" t="s">
        <v>16</v>
      </c>
      <c r="C47" s="56" t="s">
        <v>103</v>
      </c>
      <c r="D47" s="57"/>
      <c r="E47" s="22"/>
      <c r="F47" s="58" t="s">
        <v>104</v>
      </c>
      <c r="G47" s="58">
        <v>30</v>
      </c>
      <c r="H47" s="58"/>
      <c r="I47" s="58"/>
      <c r="J47" s="26"/>
      <c r="K47" s="27"/>
      <c r="L47" s="27"/>
      <c r="M47" s="27"/>
      <c r="N47" s="57"/>
    </row>
    <row r="48" spans="1:14" ht="116.4" customHeight="1">
      <c r="A48" s="54" t="s">
        <v>24</v>
      </c>
      <c r="B48" s="55" t="s">
        <v>16</v>
      </c>
      <c r="C48" s="42" t="s">
        <v>105</v>
      </c>
      <c r="D48" s="57"/>
      <c r="E48" s="22"/>
      <c r="F48" s="58" t="s">
        <v>104</v>
      </c>
      <c r="G48" s="58">
        <v>30</v>
      </c>
      <c r="H48" s="58"/>
      <c r="I48" s="58"/>
      <c r="J48" s="26"/>
      <c r="K48" s="27"/>
      <c r="L48" s="27"/>
      <c r="M48" s="27"/>
      <c r="N48" s="57"/>
    </row>
    <row r="49" spans="1:14">
      <c r="A49" s="59"/>
      <c r="B49" s="60"/>
      <c r="C49" s="60"/>
      <c r="D49" s="61"/>
      <c r="F49" s="61"/>
      <c r="G49" s="61"/>
      <c r="H49" s="61"/>
      <c r="I49" s="61"/>
      <c r="J49" s="62" t="s">
        <v>99</v>
      </c>
      <c r="K49" s="63">
        <f>SUM(K47:K48)</f>
        <v>0</v>
      </c>
      <c r="L49" s="63">
        <f>SUM(L47:L48)</f>
        <v>0</v>
      </c>
      <c r="M49" s="63">
        <f>SUM(M47:M48)</f>
        <v>0</v>
      </c>
    </row>
    <row r="50" spans="1:14">
      <c r="C50" s="6" t="s">
        <v>106</v>
      </c>
    </row>
    <row r="51" spans="1:14">
      <c r="A51" s="11">
        <v>1</v>
      </c>
      <c r="B51" s="12">
        <v>2</v>
      </c>
      <c r="C51" s="12">
        <v>3</v>
      </c>
      <c r="D51" s="12">
        <v>4</v>
      </c>
      <c r="E51" s="12">
        <v>5</v>
      </c>
      <c r="F51" s="12">
        <v>6</v>
      </c>
      <c r="G51" s="12">
        <v>7</v>
      </c>
      <c r="H51" s="12">
        <v>8</v>
      </c>
      <c r="I51" s="12">
        <v>9</v>
      </c>
      <c r="J51" s="12">
        <v>10</v>
      </c>
      <c r="K51" s="12">
        <v>11</v>
      </c>
      <c r="L51" s="12">
        <v>12</v>
      </c>
      <c r="M51" s="12">
        <v>13</v>
      </c>
      <c r="N51" s="12">
        <v>14</v>
      </c>
    </row>
    <row r="52" spans="1:14" ht="41.4">
      <c r="A52" s="48" t="s">
        <v>1</v>
      </c>
      <c r="B52" s="49" t="s">
        <v>2</v>
      </c>
      <c r="C52" s="49" t="s">
        <v>101</v>
      </c>
      <c r="D52" s="49" t="s">
        <v>4</v>
      </c>
      <c r="E52" s="49" t="s">
        <v>5</v>
      </c>
      <c r="F52" s="50" t="s">
        <v>102</v>
      </c>
      <c r="G52" s="51" t="s">
        <v>7</v>
      </c>
      <c r="H52" s="49" t="s">
        <v>8</v>
      </c>
      <c r="I52" s="49" t="s">
        <v>9</v>
      </c>
      <c r="J52" s="52" t="s">
        <v>10</v>
      </c>
      <c r="K52" s="49" t="s">
        <v>11</v>
      </c>
      <c r="L52" s="49" t="s">
        <v>12</v>
      </c>
      <c r="M52" s="52" t="s">
        <v>13</v>
      </c>
      <c r="N52" s="53" t="s">
        <v>14</v>
      </c>
    </row>
    <row r="53" spans="1:14" ht="85.05" customHeight="1">
      <c r="A53" s="64" t="s">
        <v>15</v>
      </c>
      <c r="B53" s="18" t="s">
        <v>16</v>
      </c>
      <c r="C53" s="65" t="s">
        <v>107</v>
      </c>
      <c r="D53" s="66"/>
      <c r="E53" s="66"/>
      <c r="F53" s="67" t="s">
        <v>90</v>
      </c>
      <c r="G53" s="68">
        <v>100</v>
      </c>
      <c r="H53" s="67"/>
      <c r="I53" s="69"/>
      <c r="J53" s="26"/>
      <c r="K53" s="70"/>
      <c r="L53" s="70"/>
      <c r="M53" s="70"/>
      <c r="N53" s="71"/>
    </row>
    <row r="54" spans="1:14" ht="75.3" customHeight="1">
      <c r="A54" s="64" t="s">
        <v>19</v>
      </c>
      <c r="B54" s="18" t="s">
        <v>16</v>
      </c>
      <c r="C54" s="65" t="s">
        <v>108</v>
      </c>
      <c r="D54" s="72"/>
      <c r="E54" s="72"/>
      <c r="F54" s="73" t="s">
        <v>90</v>
      </c>
      <c r="G54" s="74">
        <v>200</v>
      </c>
      <c r="H54" s="73"/>
      <c r="I54" s="75"/>
      <c r="J54" s="26"/>
      <c r="K54" s="27"/>
      <c r="L54" s="27"/>
      <c r="M54" s="27"/>
      <c r="N54" s="76"/>
    </row>
    <row r="55" spans="1:14" ht="54.45" customHeight="1">
      <c r="A55" s="64" t="s">
        <v>21</v>
      </c>
      <c r="B55" s="18" t="s">
        <v>16</v>
      </c>
      <c r="C55" s="77" t="s">
        <v>109</v>
      </c>
      <c r="D55" s="72"/>
      <c r="E55" s="72"/>
      <c r="F55" s="73" t="s">
        <v>110</v>
      </c>
      <c r="G55" s="74">
        <v>4</v>
      </c>
      <c r="H55" s="73"/>
      <c r="I55" s="75"/>
      <c r="J55" s="26"/>
      <c r="K55" s="27"/>
      <c r="L55" s="27"/>
      <c r="M55" s="27"/>
      <c r="N55" s="76"/>
    </row>
    <row r="56" spans="1:14" ht="71.55" customHeight="1">
      <c r="A56" s="64" t="s">
        <v>24</v>
      </c>
      <c r="B56" s="18" t="s">
        <v>16</v>
      </c>
      <c r="C56" s="78" t="s">
        <v>111</v>
      </c>
      <c r="D56" s="72"/>
      <c r="E56" s="72"/>
      <c r="F56" s="73" t="s">
        <v>93</v>
      </c>
      <c r="G56" s="74">
        <v>960</v>
      </c>
      <c r="H56" s="73"/>
      <c r="I56" s="75"/>
      <c r="J56" s="26"/>
      <c r="K56" s="27"/>
      <c r="L56" s="27"/>
      <c r="M56" s="27"/>
      <c r="N56" s="76"/>
    </row>
    <row r="57" spans="1:14" ht="65.7" customHeight="1">
      <c r="A57" s="64" t="s">
        <v>27</v>
      </c>
      <c r="B57" s="18" t="s">
        <v>16</v>
      </c>
      <c r="C57" s="78" t="s">
        <v>112</v>
      </c>
      <c r="D57" s="72"/>
      <c r="E57" s="72"/>
      <c r="F57" s="73" t="s">
        <v>93</v>
      </c>
      <c r="G57" s="74">
        <v>3800</v>
      </c>
      <c r="H57" s="73"/>
      <c r="I57" s="75"/>
      <c r="J57" s="26"/>
      <c r="K57" s="27"/>
      <c r="L57" s="27"/>
      <c r="M57" s="27"/>
      <c r="N57" s="76"/>
    </row>
    <row r="58" spans="1:14" ht="17.850000000000001" customHeight="1">
      <c r="A58" s="64" t="s">
        <v>30</v>
      </c>
      <c r="B58" s="18" t="s">
        <v>16</v>
      </c>
      <c r="C58" s="79" t="s">
        <v>113</v>
      </c>
      <c r="D58" s="72"/>
      <c r="E58" s="72"/>
      <c r="F58" s="73" t="s">
        <v>93</v>
      </c>
      <c r="G58" s="74">
        <v>4768</v>
      </c>
      <c r="H58" s="74"/>
      <c r="I58" s="75"/>
      <c r="J58" s="26"/>
      <c r="K58" s="27"/>
      <c r="L58" s="27"/>
      <c r="M58" s="27"/>
      <c r="N58" s="76"/>
    </row>
    <row r="59" spans="1:14" ht="17.850000000000001" customHeight="1">
      <c r="C59" s="80"/>
      <c r="J59" s="81" t="s">
        <v>99</v>
      </c>
      <c r="K59" s="82">
        <f>K53+K58</f>
        <v>0</v>
      </c>
      <c r="L59" s="82">
        <f>L53+L58</f>
        <v>0</v>
      </c>
      <c r="M59" s="82">
        <f>M53+M58</f>
        <v>0</v>
      </c>
    </row>
    <row r="60" spans="1:14" ht="17.850000000000001" customHeight="1">
      <c r="C60" s="80"/>
    </row>
    <row r="61" spans="1:14">
      <c r="C61" s="6" t="s">
        <v>114</v>
      </c>
    </row>
    <row r="62" spans="1:14">
      <c r="A62" s="11">
        <v>1</v>
      </c>
      <c r="B62" s="12">
        <v>2</v>
      </c>
      <c r="C62" s="12">
        <v>3</v>
      </c>
      <c r="D62" s="12">
        <v>4</v>
      </c>
      <c r="E62" s="12">
        <v>5</v>
      </c>
      <c r="F62" s="12">
        <v>6</v>
      </c>
      <c r="G62" s="12">
        <v>7</v>
      </c>
      <c r="H62" s="12">
        <v>8</v>
      </c>
      <c r="I62" s="12">
        <v>9</v>
      </c>
      <c r="J62" s="12">
        <v>10</v>
      </c>
      <c r="K62" s="12">
        <v>11</v>
      </c>
      <c r="L62" s="12">
        <v>12</v>
      </c>
      <c r="M62" s="12">
        <v>13</v>
      </c>
      <c r="N62" s="12">
        <v>14</v>
      </c>
    </row>
    <row r="63" spans="1:14" ht="41.4">
      <c r="A63" s="48" t="s">
        <v>1</v>
      </c>
      <c r="B63" s="50" t="s">
        <v>2</v>
      </c>
      <c r="C63" s="49" t="s">
        <v>101</v>
      </c>
      <c r="D63" s="50" t="s">
        <v>4</v>
      </c>
      <c r="E63" s="50" t="s">
        <v>5</v>
      </c>
      <c r="F63" s="50" t="s">
        <v>102</v>
      </c>
      <c r="G63" s="83" t="s">
        <v>7</v>
      </c>
      <c r="H63" s="84" t="s">
        <v>8</v>
      </c>
      <c r="I63" s="84" t="s">
        <v>9</v>
      </c>
      <c r="J63" s="85" t="s">
        <v>10</v>
      </c>
      <c r="K63" s="84" t="s">
        <v>11</v>
      </c>
      <c r="L63" s="84" t="s">
        <v>12</v>
      </c>
      <c r="M63" s="85" t="s">
        <v>13</v>
      </c>
      <c r="N63" s="86" t="s">
        <v>14</v>
      </c>
    </row>
    <row r="64" spans="1:14" ht="138.75" customHeight="1">
      <c r="A64" s="33" t="s">
        <v>15</v>
      </c>
      <c r="B64" s="21" t="s">
        <v>115</v>
      </c>
      <c r="C64" s="39" t="s">
        <v>116</v>
      </c>
      <c r="D64" s="38"/>
      <c r="E64" s="38"/>
      <c r="F64" s="33" t="s">
        <v>93</v>
      </c>
      <c r="G64" s="33">
        <f>1360</f>
        <v>1360</v>
      </c>
      <c r="H64" s="33"/>
      <c r="I64" s="33"/>
      <c r="J64" s="26"/>
      <c r="K64" s="27"/>
      <c r="L64" s="27"/>
      <c r="M64" s="27"/>
    </row>
    <row r="65" spans="1:18" ht="137.25" customHeight="1">
      <c r="A65" s="87" t="s">
        <v>19</v>
      </c>
      <c r="B65" s="21" t="s">
        <v>115</v>
      </c>
      <c r="C65" s="39" t="s">
        <v>117</v>
      </c>
      <c r="D65" s="38"/>
      <c r="E65" s="38"/>
      <c r="F65" s="33" t="s">
        <v>93</v>
      </c>
      <c r="G65" s="33">
        <v>1360</v>
      </c>
      <c r="H65" s="33"/>
      <c r="I65" s="33"/>
      <c r="J65" s="26"/>
      <c r="K65" s="27"/>
      <c r="L65" s="27"/>
      <c r="M65" s="27"/>
    </row>
    <row r="66" spans="1:18" ht="147.75" customHeight="1">
      <c r="A66" s="33" t="s">
        <v>21</v>
      </c>
      <c r="B66" s="21" t="s">
        <v>115</v>
      </c>
      <c r="C66" s="39" t="s">
        <v>118</v>
      </c>
      <c r="D66" s="38"/>
      <c r="E66" s="38"/>
      <c r="F66" s="33" t="s">
        <v>93</v>
      </c>
      <c r="G66" s="33">
        <v>1360</v>
      </c>
      <c r="H66" s="33"/>
      <c r="I66" s="33"/>
      <c r="J66" s="26"/>
      <c r="K66" s="27"/>
      <c r="L66" s="27"/>
      <c r="M66" s="27"/>
    </row>
    <row r="67" spans="1:18" ht="151.5" customHeight="1">
      <c r="A67" s="33" t="s">
        <v>24</v>
      </c>
      <c r="B67" s="21" t="s">
        <v>115</v>
      </c>
      <c r="C67" s="39" t="s">
        <v>119</v>
      </c>
      <c r="D67" s="38"/>
      <c r="E67" s="38"/>
      <c r="F67" s="33" t="s">
        <v>90</v>
      </c>
      <c r="G67" s="33">
        <v>1360</v>
      </c>
      <c r="H67" s="33"/>
      <c r="I67" s="33"/>
      <c r="J67" s="26"/>
      <c r="K67" s="27"/>
      <c r="L67" s="27"/>
      <c r="M67" s="27"/>
    </row>
    <row r="68" spans="1:18">
      <c r="J68" s="81" t="s">
        <v>99</v>
      </c>
      <c r="K68" s="82">
        <f>K64+K67</f>
        <v>0</v>
      </c>
      <c r="L68" s="82">
        <f>L64+L67</f>
        <v>0</v>
      </c>
      <c r="M68" s="82">
        <f>M64+M67</f>
        <v>0</v>
      </c>
    </row>
    <row r="70" spans="1:18" ht="16.350000000000001" customHeight="1">
      <c r="C70" t="s">
        <v>120</v>
      </c>
    </row>
    <row r="71" spans="1:18" ht="66.75" customHeight="1"/>
    <row r="80" spans="1:18" ht="84" customHeight="1">
      <c r="R80" s="88"/>
    </row>
    <row r="196" spans="3:3">
      <c r="C196" s="2"/>
    </row>
    <row r="197" spans="3:3">
      <c r="C197" s="2"/>
    </row>
    <row r="198" spans="3:3">
      <c r="C198" s="2"/>
    </row>
    <row r="199" spans="3:3">
      <c r="C199" s="2"/>
    </row>
  </sheetData>
  <pageMargins left="0.70833333333333304" right="0.70833333333333304" top="0.74791666666666701" bottom="0.74791666666666701" header="0.51180555555555496" footer="0.51180555555555496"/>
  <pageSetup paperSize="9" scale="86" orientation="landscape" horizontalDpi="300" verticalDpi="300" r:id="rId1"/>
  <rowBreaks count="4" manualBreakCount="4">
    <brk id="40" max="16383" man="1"/>
    <brk id="52" max="16383" man="1"/>
    <brk id="66" max="16383" man="1"/>
    <brk id="73" max="16383" man="1"/>
  </rowBreaks>
</worksheet>
</file>

<file path=docProps/app.xml><?xml version="1.0" encoding="utf-8"?>
<Properties xmlns="http://schemas.openxmlformats.org/officeDocument/2006/extended-properties" xmlns:vt="http://schemas.openxmlformats.org/officeDocument/2006/docPropsVTypes">
  <Template/>
  <TotalTime>644</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m.paciej</dc:creator>
  <dc:description/>
  <cp:lastModifiedBy>e.szczepaniec</cp:lastModifiedBy>
  <cp:revision>29</cp:revision>
  <cp:lastPrinted>2023-02-27T11:16:15Z</cp:lastPrinted>
  <dcterms:created xsi:type="dcterms:W3CDTF">2018-05-17T08:39:13Z</dcterms:created>
  <dcterms:modified xsi:type="dcterms:W3CDTF">2023-03-09T12:44:51Z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