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ne_TW\Pulpit\pliki do zamieszczenia ogło SA.270.19.2022\"/>
    </mc:Choice>
  </mc:AlternateContent>
  <bookViews>
    <workbookView xWindow="0" yWindow="0" windowWidth="23040" windowHeight="9372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H30" i="1"/>
  <c r="H28" i="1"/>
  <c r="H26" i="1"/>
  <c r="H25" i="1"/>
  <c r="H24" i="1"/>
  <c r="H22" i="1"/>
  <c r="H21" i="1"/>
  <c r="H20" i="1"/>
  <c r="H18" i="1"/>
  <c r="H17" i="1"/>
  <c r="H16" i="1"/>
  <c r="H14" i="1"/>
  <c r="H13" i="1"/>
  <c r="H9" i="1"/>
  <c r="H10" i="1"/>
  <c r="H11" i="1"/>
  <c r="H8" i="1"/>
  <c r="G32" i="1" s="1"/>
  <c r="G33" i="1" l="1"/>
  <c r="G34" i="1" s="1"/>
</calcChain>
</file>

<file path=xl/sharedStrings.xml><?xml version="1.0" encoding="utf-8"?>
<sst xmlns="http://schemas.openxmlformats.org/spreadsheetml/2006/main" count="118" uniqueCount="86">
  <si>
    <t>Lp.</t>
  </si>
  <si>
    <t>Podstawa</t>
  </si>
  <si>
    <t>Opis i wyliczenia</t>
  </si>
  <si>
    <t>j.m.</t>
  </si>
  <si>
    <t>m</t>
  </si>
  <si>
    <t>m2</t>
  </si>
  <si>
    <t>Nawierzchnia</t>
  </si>
  <si>
    <t>Skropienie asfaltem nawierzchni drogowych</t>
  </si>
  <si>
    <t>Zjazdy</t>
  </si>
  <si>
    <t>Warstwa górna podbudowy z kruszyw łamanych gr. 8 cm</t>
  </si>
  <si>
    <t>Pobocza</t>
  </si>
  <si>
    <t>Mechaniczne ścinanie poboczy o grub. 10 cm</t>
  </si>
  <si>
    <t>Warstwa górna podbudowy z kruszyw łamanych gr. 10 cm - utwardzenie poboczy</t>
  </si>
  <si>
    <t>Powierzchniowe utrwalanie nawierzchni z podwójnym rozsypaniem grysów kamiennych o wym. 5-8 mm</t>
  </si>
  <si>
    <t>m3</t>
  </si>
  <si>
    <t>Przepusty rurowe  - ścianki czołowe dla rur o średnicy 80 cm</t>
  </si>
  <si>
    <t>szt</t>
  </si>
  <si>
    <t>Wykonanie nadwodnego narzutu kamiennego luzem z brzegu- narzut z kamienia D&gt;50  na betonie C20/25</t>
  </si>
  <si>
    <t>Rowy drogowe</t>
  </si>
  <si>
    <t>Oczyszczenie rowów z wyprofilowaniem dna i skarp z namułu gr. 20 cm</t>
  </si>
  <si>
    <t>ilość</t>
  </si>
  <si>
    <t>Obliczenia</t>
  </si>
  <si>
    <t>Nr spec.
techn.</t>
  </si>
  <si>
    <t>D - 03.01.01</t>
  </si>
  <si>
    <t>M 20.01.20</t>
  </si>
  <si>
    <t>D 02.01.01.15</t>
  </si>
  <si>
    <t>D 05.03.05b</t>
  </si>
  <si>
    <t>D 04.04.02</t>
  </si>
  <si>
    <t>D 06.03.01</t>
  </si>
  <si>
    <t>D-02.01.01.15</t>
  </si>
  <si>
    <t>Cena jedn. z krotn.</t>
  </si>
  <si>
    <t>VAT 23%:</t>
  </si>
  <si>
    <t>2.1.</t>
  </si>
  <si>
    <t>31 d.2. 1</t>
  </si>
  <si>
    <t>KNNR 6 1005-
07</t>
  </si>
  <si>
    <t>32 d.2. 1</t>
  </si>
  <si>
    <t>KNNR 6
0308-01</t>
  </si>
  <si>
    <t>Nawierzchnie z mieszanek mineralno-bitumicznych asfaltowych o gruboś- ci 2-6 cm (warstwa profilowa) - AC16W</t>
  </si>
  <si>
    <t>33 d.2. 1</t>
  </si>
  <si>
    <t>34 d.2. 1</t>
  </si>
  <si>
    <t>KNNR 6 0309-
02</t>
  </si>
  <si>
    <t>Nawierzchnie z mieszanek mineralno-bitumicznych as- faltowych o grubości 5 cm (warstwa ścieralna) - AC 11S Krotność = 1,25</t>
  </si>
  <si>
    <t>2.2.</t>
  </si>
  <si>
    <t>35 d.2. 2</t>
  </si>
  <si>
    <t>KNNR 6 0113-
04</t>
  </si>
  <si>
    <t>36 d.2. 2</t>
  </si>
  <si>
    <t>KNNR 6 0309-
03</t>
  </si>
  <si>
    <t>Nawierzchnie z mieszanek mineralno-bitumicznych as- faltowych o grubości 6 cm (warstwa ścieralna)</t>
  </si>
  <si>
    <t>2.3.</t>
  </si>
  <si>
    <t>37 d.2. 3</t>
  </si>
  <si>
    <t>KNR 2-31 1402-
05</t>
  </si>
  <si>
    <t>38 d.2. 3</t>
  </si>
  <si>
    <t>KNNR 6 0113-
05</t>
  </si>
  <si>
    <t>39 d.2. 3</t>
  </si>
  <si>
    <t>KNNR 6 1003-
02</t>
  </si>
  <si>
    <t>2.4.</t>
  </si>
  <si>
    <t>Przepust km 1+750</t>
  </si>
  <si>
    <t>40 d.2. 4</t>
  </si>
  <si>
    <t>KNNR 6 0605-
05</t>
  </si>
  <si>
    <t>41 d.2. 4</t>
  </si>
  <si>
    <t>KNNR 6 0602-
08</t>
  </si>
  <si>
    <t>Obudowy wylotów kolektorów o średnicy 80 cm z kamie- nia</t>
  </si>
  <si>
    <t>42 d.2. 4</t>
  </si>
  <si>
    <t>KNNR 10 0401-
08</t>
  </si>
  <si>
    <t>2.5.</t>
  </si>
  <si>
    <t>Przepust km 1+944</t>
  </si>
  <si>
    <t>43 d.2. 5</t>
  </si>
  <si>
    <t>Przepusty rurowe  - ścianki czołowe dla rur o średnicy 60 cm</t>
  </si>
  <si>
    <t>44 d.2. 5</t>
  </si>
  <si>
    <t>Obudowy wylotów kolektorów o średnicy 60 cm z kamie- nia</t>
  </si>
  <si>
    <t>45 d.2. 5</t>
  </si>
  <si>
    <t>2.6.</t>
  </si>
  <si>
    <t>46 d.2. 6</t>
  </si>
  <si>
    <t>KNNR 6 1302-
02</t>
  </si>
  <si>
    <t>2.7.</t>
  </si>
  <si>
    <t>Zabezpieczenie korpusu drogi</t>
  </si>
  <si>
    <t>47 d.2. 7</t>
  </si>
  <si>
    <t>KNNR 1 0210-
03</t>
  </si>
  <si>
    <t>Wykopy oraz przekopy o głęb.do 3.0 m wyk.na odkład koparkami podsiębiernymi o poj.łyżki 0.25 - 0.60 m3 w gr.kat. III-IV</t>
  </si>
  <si>
    <t>48 d.2. 7</t>
  </si>
  <si>
    <t>Wykonanie nadwodnego narzutu kamiennego luzem z brzegu</t>
  </si>
  <si>
    <t>Razem odcinek 1+530 - 2+164 netto:</t>
  </si>
  <si>
    <t>Razem odcinek 1+530 - 2+164 brutto:</t>
  </si>
  <si>
    <t>Zakres podelgający opcji - odcinek w km 1+530 - 2+164</t>
  </si>
  <si>
    <t>Załącznik nr 10b do SWZ</t>
  </si>
  <si>
    <t>Kosztorys zakresu robót podlegającemu prawu opcji - Remont drogi leśnej 03-24-0001 Przehyba-Dół 
na terenie leśnictwa Gaboń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</si>
</sst>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scheme val="minor"/>
    </font>
    <font>
      <sz val="8"/>
      <color indexed="64"/>
      <name val="Arial"/>
      <family val="2"/>
      <charset val="238"/>
    </font>
    <font>
      <i/>
      <sz val="7"/>
      <color indexed="64"/>
      <name val="Arial"/>
      <family val="2"/>
      <charset val="238"/>
    </font>
    <font>
      <b/>
      <sz val="8"/>
      <color indexed="64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64"/>
      <name val="Arial"/>
      <family val="2"/>
      <charset val="238"/>
    </font>
    <font>
      <b/>
      <i/>
      <sz val="8"/>
      <color indexed="6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164" fontId="1" fillId="0" borderId="1" xfId="0" applyNumberFormat="1" applyFont="1" applyBorder="1" applyAlignment="1">
      <alignment horizontal="center" vertical="center" shrinkToFit="1"/>
    </xf>
    <xf numFmtId="16" fontId="3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shrinkToFit="1"/>
    </xf>
    <xf numFmtId="0" fontId="3" fillId="4" borderId="1" xfId="0" applyNumberFormat="1" applyFont="1" applyFill="1" applyBorder="1" applyAlignment="1">
      <alignment horizontal="right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6" fillId="0" borderId="1" xfId="0" applyFont="1" applyBorder="1" applyAlignment="1">
      <alignment horizontal="right"/>
    </xf>
    <xf numFmtId="164" fontId="7" fillId="0" borderId="1" xfId="0" applyNumberFormat="1" applyFont="1" applyFill="1" applyBorder="1" applyAlignment="1">
      <alignment horizontal="right" vertical="center" shrinkToFi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workbookViewId="0">
      <selection activeCell="A3" sqref="A3:H3"/>
    </sheetView>
  </sheetViews>
  <sheetFormatPr defaultRowHeight="14.4" x14ac:dyDescent="0.3"/>
  <cols>
    <col min="1" max="1" width="8.109375" customWidth="1"/>
    <col min="2" max="2" width="14.77734375" customWidth="1"/>
    <col min="3" max="3" width="12.44140625" customWidth="1"/>
    <col min="4" max="4" width="51.6640625" style="1" customWidth="1"/>
    <col min="5" max="5" width="6.33203125" customWidth="1"/>
    <col min="7" max="7" width="11.109375" customWidth="1"/>
    <col min="8" max="8" width="16.77734375" customWidth="1"/>
    <col min="11" max="12" width="10.109375" bestFit="1" customWidth="1"/>
  </cols>
  <sheetData>
    <row r="1" spans="1:8" x14ac:dyDescent="0.3">
      <c r="H1" s="8" t="s">
        <v>84</v>
      </c>
    </row>
    <row r="3" spans="1:8" ht="39" customHeight="1" x14ac:dyDescent="0.3">
      <c r="A3" s="16" t="s">
        <v>85</v>
      </c>
      <c r="B3" s="16"/>
      <c r="C3" s="16"/>
      <c r="D3" s="16"/>
      <c r="E3" s="16"/>
      <c r="F3" s="16"/>
      <c r="G3" s="16"/>
      <c r="H3" s="16"/>
    </row>
    <row r="4" spans="1:8" x14ac:dyDescent="0.3">
      <c r="A4" s="2"/>
      <c r="B4" s="2"/>
      <c r="C4" s="2"/>
      <c r="D4" s="2"/>
      <c r="E4" s="2"/>
      <c r="F4" s="2"/>
      <c r="G4" s="2"/>
      <c r="H4" s="2"/>
    </row>
    <row r="5" spans="1:8" ht="20.399999999999999" x14ac:dyDescent="0.3">
      <c r="A5" s="3" t="s">
        <v>0</v>
      </c>
      <c r="B5" s="3" t="s">
        <v>1</v>
      </c>
      <c r="C5" s="3" t="s">
        <v>22</v>
      </c>
      <c r="D5" s="3" t="s">
        <v>2</v>
      </c>
      <c r="E5" s="3" t="s">
        <v>3</v>
      </c>
      <c r="F5" s="3" t="s">
        <v>20</v>
      </c>
      <c r="G5" s="3" t="s">
        <v>30</v>
      </c>
      <c r="H5" s="3" t="s">
        <v>21</v>
      </c>
    </row>
    <row r="6" spans="1:8" ht="14.4" customHeight="1" x14ac:dyDescent="0.3">
      <c r="A6" s="4">
        <v>2</v>
      </c>
      <c r="B6" s="13" t="s">
        <v>83</v>
      </c>
      <c r="C6" s="14"/>
      <c r="D6" s="14"/>
      <c r="E6" s="14"/>
      <c r="F6" s="14"/>
      <c r="G6" s="14"/>
      <c r="H6" s="15"/>
    </row>
    <row r="7" spans="1:8" x14ac:dyDescent="0.3">
      <c r="A7" s="10" t="s">
        <v>32</v>
      </c>
      <c r="B7" s="5"/>
      <c r="C7" s="5"/>
      <c r="D7" s="5" t="s">
        <v>6</v>
      </c>
      <c r="E7" s="5"/>
      <c r="F7" s="5"/>
      <c r="G7" s="5"/>
      <c r="H7" s="5"/>
    </row>
    <row r="8" spans="1:8" ht="20.399999999999999" x14ac:dyDescent="0.3">
      <c r="A8" s="6" t="s">
        <v>33</v>
      </c>
      <c r="B8" s="6" t="s">
        <v>34</v>
      </c>
      <c r="C8" s="6" t="s">
        <v>26</v>
      </c>
      <c r="D8" s="6" t="s">
        <v>7</v>
      </c>
      <c r="E8" s="7" t="s">
        <v>5</v>
      </c>
      <c r="F8" s="6">
        <v>2219</v>
      </c>
      <c r="G8" s="9"/>
      <c r="H8" s="11">
        <f t="shared" ref="H8" si="0">ROUND(F8*G8,2)</f>
        <v>0</v>
      </c>
    </row>
    <row r="9" spans="1:8" ht="20.399999999999999" x14ac:dyDescent="0.3">
      <c r="A9" s="6" t="s">
        <v>35</v>
      </c>
      <c r="B9" s="6" t="s">
        <v>36</v>
      </c>
      <c r="C9" s="6" t="s">
        <v>26</v>
      </c>
      <c r="D9" s="6" t="s">
        <v>37</v>
      </c>
      <c r="E9" s="7" t="s">
        <v>5</v>
      </c>
      <c r="F9" s="6">
        <v>2219</v>
      </c>
      <c r="G9" s="9"/>
      <c r="H9" s="11">
        <f t="shared" ref="H9:H11" si="1">ROUND(F9*G9,2)</f>
        <v>0</v>
      </c>
    </row>
    <row r="10" spans="1:8" ht="20.399999999999999" x14ac:dyDescent="0.3">
      <c r="A10" s="6" t="s">
        <v>38</v>
      </c>
      <c r="B10" s="6" t="s">
        <v>34</v>
      </c>
      <c r="C10" s="6" t="s">
        <v>26</v>
      </c>
      <c r="D10" s="6" t="s">
        <v>7</v>
      </c>
      <c r="E10" s="7" t="s">
        <v>5</v>
      </c>
      <c r="F10" s="6">
        <v>2219</v>
      </c>
      <c r="G10" s="9"/>
      <c r="H10" s="11">
        <f t="shared" si="1"/>
        <v>0</v>
      </c>
    </row>
    <row r="11" spans="1:8" ht="20.399999999999999" x14ac:dyDescent="0.3">
      <c r="A11" s="6" t="s">
        <v>39</v>
      </c>
      <c r="B11" s="6" t="s">
        <v>40</v>
      </c>
      <c r="C11" s="6" t="s">
        <v>26</v>
      </c>
      <c r="D11" s="6" t="s">
        <v>41</v>
      </c>
      <c r="E11" s="7" t="s">
        <v>5</v>
      </c>
      <c r="F11" s="6">
        <v>2219</v>
      </c>
      <c r="G11" s="9"/>
      <c r="H11" s="11">
        <f t="shared" si="1"/>
        <v>0</v>
      </c>
    </row>
    <row r="12" spans="1:8" x14ac:dyDescent="0.3">
      <c r="A12" s="10" t="s">
        <v>42</v>
      </c>
      <c r="B12" s="5"/>
      <c r="C12" s="5"/>
      <c r="D12" s="5" t="s">
        <v>8</v>
      </c>
      <c r="E12" s="5"/>
      <c r="F12" s="5"/>
      <c r="G12" s="5"/>
      <c r="H12" s="12"/>
    </row>
    <row r="13" spans="1:8" ht="20.399999999999999" x14ac:dyDescent="0.3">
      <c r="A13" s="6" t="s">
        <v>43</v>
      </c>
      <c r="B13" s="6" t="s">
        <v>44</v>
      </c>
      <c r="C13" s="6" t="s">
        <v>27</v>
      </c>
      <c r="D13" s="6" t="s">
        <v>9</v>
      </c>
      <c r="E13" s="7" t="s">
        <v>5</v>
      </c>
      <c r="F13" s="6">
        <v>30</v>
      </c>
      <c r="G13" s="9"/>
      <c r="H13" s="11">
        <f t="shared" ref="H13:H14" si="2">ROUND(F13*G13,2)</f>
        <v>0</v>
      </c>
    </row>
    <row r="14" spans="1:8" ht="20.399999999999999" x14ac:dyDescent="0.3">
      <c r="A14" s="6" t="s">
        <v>45</v>
      </c>
      <c r="B14" s="6" t="s">
        <v>46</v>
      </c>
      <c r="C14" s="6" t="s">
        <v>26</v>
      </c>
      <c r="D14" s="6" t="s">
        <v>47</v>
      </c>
      <c r="E14" s="7" t="s">
        <v>5</v>
      </c>
      <c r="F14" s="6">
        <v>30</v>
      </c>
      <c r="G14" s="9"/>
      <c r="H14" s="11">
        <f t="shared" si="2"/>
        <v>0</v>
      </c>
    </row>
    <row r="15" spans="1:8" x14ac:dyDescent="0.3">
      <c r="A15" s="10" t="s">
        <v>48</v>
      </c>
      <c r="B15" s="5"/>
      <c r="C15" s="5"/>
      <c r="D15" s="5" t="s">
        <v>10</v>
      </c>
      <c r="E15" s="5"/>
      <c r="F15" s="5"/>
      <c r="G15" s="5"/>
      <c r="H15" s="12"/>
    </row>
    <row r="16" spans="1:8" ht="20.399999999999999" x14ac:dyDescent="0.3">
      <c r="A16" s="6" t="s">
        <v>49</v>
      </c>
      <c r="B16" s="6" t="s">
        <v>50</v>
      </c>
      <c r="C16" s="6" t="s">
        <v>28</v>
      </c>
      <c r="D16" s="6" t="s">
        <v>11</v>
      </c>
      <c r="E16" s="7" t="s">
        <v>5</v>
      </c>
      <c r="F16" s="6">
        <v>634</v>
      </c>
      <c r="G16" s="9"/>
      <c r="H16" s="11">
        <f t="shared" ref="H16:H18" si="3">ROUND(F16*G16,2)</f>
        <v>0</v>
      </c>
    </row>
    <row r="17" spans="1:8" ht="20.399999999999999" x14ac:dyDescent="0.3">
      <c r="A17" s="6" t="s">
        <v>51</v>
      </c>
      <c r="B17" s="6" t="s">
        <v>52</v>
      </c>
      <c r="C17" s="6" t="s">
        <v>28</v>
      </c>
      <c r="D17" s="6" t="s">
        <v>12</v>
      </c>
      <c r="E17" s="7" t="s">
        <v>5</v>
      </c>
      <c r="F17" s="6">
        <v>634</v>
      </c>
      <c r="G17" s="9"/>
      <c r="H17" s="11">
        <f t="shared" si="3"/>
        <v>0</v>
      </c>
    </row>
    <row r="18" spans="1:8" ht="20.399999999999999" x14ac:dyDescent="0.3">
      <c r="A18" s="6" t="s">
        <v>53</v>
      </c>
      <c r="B18" s="6" t="s">
        <v>54</v>
      </c>
      <c r="C18" s="6" t="s">
        <v>28</v>
      </c>
      <c r="D18" s="6" t="s">
        <v>13</v>
      </c>
      <c r="E18" s="7" t="s">
        <v>5</v>
      </c>
      <c r="F18" s="6">
        <v>634</v>
      </c>
      <c r="G18" s="9"/>
      <c r="H18" s="11">
        <f t="shared" si="3"/>
        <v>0</v>
      </c>
    </row>
    <row r="19" spans="1:8" x14ac:dyDescent="0.3">
      <c r="A19" s="10" t="s">
        <v>55</v>
      </c>
      <c r="B19" s="5"/>
      <c r="C19" s="5"/>
      <c r="D19" s="5" t="s">
        <v>56</v>
      </c>
      <c r="E19" s="5"/>
      <c r="F19" s="5"/>
      <c r="G19" s="5"/>
      <c r="H19" s="12"/>
    </row>
    <row r="20" spans="1:8" ht="20.399999999999999" x14ac:dyDescent="0.3">
      <c r="A20" s="6" t="s">
        <v>57</v>
      </c>
      <c r="B20" s="6" t="s">
        <v>58</v>
      </c>
      <c r="C20" s="6" t="s">
        <v>23</v>
      </c>
      <c r="D20" s="6" t="s">
        <v>15</v>
      </c>
      <c r="E20" s="7" t="s">
        <v>16</v>
      </c>
      <c r="F20" s="6">
        <v>1</v>
      </c>
      <c r="G20" s="9"/>
      <c r="H20" s="11">
        <f t="shared" ref="H20:H22" si="4">ROUND(F20*G20,2)</f>
        <v>0</v>
      </c>
    </row>
    <row r="21" spans="1:8" ht="20.399999999999999" x14ac:dyDescent="0.3">
      <c r="A21" s="6" t="s">
        <v>59</v>
      </c>
      <c r="B21" s="6" t="s">
        <v>60</v>
      </c>
      <c r="C21" s="6" t="s">
        <v>23</v>
      </c>
      <c r="D21" s="6" t="s">
        <v>61</v>
      </c>
      <c r="E21" s="7" t="s">
        <v>16</v>
      </c>
      <c r="F21" s="6">
        <v>1</v>
      </c>
      <c r="G21" s="9"/>
      <c r="H21" s="11">
        <f t="shared" si="4"/>
        <v>0</v>
      </c>
    </row>
    <row r="22" spans="1:8" ht="20.399999999999999" x14ac:dyDescent="0.3">
      <c r="A22" s="6" t="s">
        <v>62</v>
      </c>
      <c r="B22" s="6" t="s">
        <v>63</v>
      </c>
      <c r="C22" s="6" t="s">
        <v>24</v>
      </c>
      <c r="D22" s="6" t="s">
        <v>17</v>
      </c>
      <c r="E22" s="7" t="s">
        <v>14</v>
      </c>
      <c r="F22" s="6">
        <v>20</v>
      </c>
      <c r="G22" s="9"/>
      <c r="H22" s="11">
        <f t="shared" si="4"/>
        <v>0</v>
      </c>
    </row>
    <row r="23" spans="1:8" x14ac:dyDescent="0.3">
      <c r="A23" s="10" t="s">
        <v>64</v>
      </c>
      <c r="B23" s="5"/>
      <c r="C23" s="5"/>
      <c r="D23" s="5" t="s">
        <v>65</v>
      </c>
      <c r="E23" s="5"/>
      <c r="F23" s="5"/>
      <c r="G23" s="5"/>
      <c r="H23" s="12"/>
    </row>
    <row r="24" spans="1:8" ht="20.399999999999999" x14ac:dyDescent="0.3">
      <c r="A24" s="6" t="s">
        <v>66</v>
      </c>
      <c r="B24" s="6" t="s">
        <v>58</v>
      </c>
      <c r="C24" s="6" t="s">
        <v>23</v>
      </c>
      <c r="D24" s="6" t="s">
        <v>67</v>
      </c>
      <c r="E24" s="7" t="s">
        <v>16</v>
      </c>
      <c r="F24" s="6">
        <v>1</v>
      </c>
      <c r="G24" s="9"/>
      <c r="H24" s="11">
        <f t="shared" ref="H24:H26" si="5">ROUND(F24*G24,2)</f>
        <v>0</v>
      </c>
    </row>
    <row r="25" spans="1:8" ht="20.399999999999999" x14ac:dyDescent="0.3">
      <c r="A25" s="6" t="s">
        <v>68</v>
      </c>
      <c r="B25" s="6" t="s">
        <v>60</v>
      </c>
      <c r="C25" s="6" t="s">
        <v>23</v>
      </c>
      <c r="D25" s="6" t="s">
        <v>69</v>
      </c>
      <c r="E25" s="7" t="s">
        <v>16</v>
      </c>
      <c r="F25" s="6">
        <v>1</v>
      </c>
      <c r="G25" s="9"/>
      <c r="H25" s="11">
        <f t="shared" si="5"/>
        <v>0</v>
      </c>
    </row>
    <row r="26" spans="1:8" ht="20.399999999999999" x14ac:dyDescent="0.3">
      <c r="A26" s="6" t="s">
        <v>70</v>
      </c>
      <c r="B26" s="6" t="s">
        <v>63</v>
      </c>
      <c r="C26" s="6" t="s">
        <v>24</v>
      </c>
      <c r="D26" s="6" t="s">
        <v>17</v>
      </c>
      <c r="E26" s="7" t="s">
        <v>14</v>
      </c>
      <c r="F26" s="6">
        <v>10</v>
      </c>
      <c r="G26" s="9"/>
      <c r="H26" s="11">
        <f t="shared" si="5"/>
        <v>0</v>
      </c>
    </row>
    <row r="27" spans="1:8" x14ac:dyDescent="0.3">
      <c r="A27" s="10" t="s">
        <v>71</v>
      </c>
      <c r="B27" s="5"/>
      <c r="C27" s="5"/>
      <c r="D27" s="5" t="s">
        <v>18</v>
      </c>
      <c r="E27" s="5"/>
      <c r="F27" s="5"/>
      <c r="G27" s="5"/>
      <c r="H27" s="12"/>
    </row>
    <row r="28" spans="1:8" ht="20.399999999999999" x14ac:dyDescent="0.3">
      <c r="A28" s="6" t="s">
        <v>72</v>
      </c>
      <c r="B28" s="6" t="s">
        <v>73</v>
      </c>
      <c r="C28" s="6" t="s">
        <v>25</v>
      </c>
      <c r="D28" s="6" t="s">
        <v>19</v>
      </c>
      <c r="E28" s="7" t="s">
        <v>4</v>
      </c>
      <c r="F28" s="6">
        <v>315</v>
      </c>
      <c r="G28" s="9"/>
      <c r="H28" s="11">
        <f t="shared" ref="H28" si="6">ROUND(F28*G28,2)</f>
        <v>0</v>
      </c>
    </row>
    <row r="29" spans="1:8" x14ac:dyDescent="0.3">
      <c r="A29" s="10" t="s">
        <v>74</v>
      </c>
      <c r="B29" s="5"/>
      <c r="C29" s="5"/>
      <c r="D29" s="5" t="s">
        <v>75</v>
      </c>
      <c r="E29" s="5"/>
      <c r="F29" s="5"/>
      <c r="G29" s="5"/>
      <c r="H29" s="12"/>
    </row>
    <row r="30" spans="1:8" ht="20.399999999999999" x14ac:dyDescent="0.3">
      <c r="A30" s="6" t="s">
        <v>76</v>
      </c>
      <c r="B30" s="6" t="s">
        <v>77</v>
      </c>
      <c r="C30" s="6" t="s">
        <v>29</v>
      </c>
      <c r="D30" s="6" t="s">
        <v>78</v>
      </c>
      <c r="E30" s="7" t="s">
        <v>14</v>
      </c>
      <c r="F30" s="6">
        <v>48</v>
      </c>
      <c r="G30" s="9"/>
      <c r="H30" s="11">
        <f t="shared" ref="H30:H31" si="7">ROUND(F30*G30,2)</f>
        <v>0</v>
      </c>
    </row>
    <row r="31" spans="1:8" ht="20.399999999999999" x14ac:dyDescent="0.3">
      <c r="A31" s="6" t="s">
        <v>79</v>
      </c>
      <c r="B31" s="6" t="s">
        <v>63</v>
      </c>
      <c r="C31" s="6" t="s">
        <v>24</v>
      </c>
      <c r="D31" s="6" t="s">
        <v>80</v>
      </c>
      <c r="E31" s="7" t="s">
        <v>14</v>
      </c>
      <c r="F31" s="6">
        <v>42</v>
      </c>
      <c r="G31" s="9"/>
      <c r="H31" s="11">
        <f t="shared" si="7"/>
        <v>0</v>
      </c>
    </row>
    <row r="32" spans="1:8" x14ac:dyDescent="0.3">
      <c r="A32" s="17" t="s">
        <v>81</v>
      </c>
      <c r="B32" s="17"/>
      <c r="C32" s="17"/>
      <c r="D32" s="17"/>
      <c r="E32" s="17"/>
      <c r="F32" s="17"/>
      <c r="G32" s="18">
        <f>SUM(H8:H31)</f>
        <v>0</v>
      </c>
      <c r="H32" s="18"/>
    </row>
    <row r="33" spans="1:8" x14ac:dyDescent="0.3">
      <c r="A33" s="17" t="s">
        <v>31</v>
      </c>
      <c r="B33" s="17"/>
      <c r="C33" s="17"/>
      <c r="D33" s="17"/>
      <c r="E33" s="17"/>
      <c r="F33" s="17"/>
      <c r="G33" s="18">
        <f>ROUND(G32*0.23,2)</f>
        <v>0</v>
      </c>
      <c r="H33" s="18"/>
    </row>
    <row r="34" spans="1:8" x14ac:dyDescent="0.3">
      <c r="A34" s="17" t="s">
        <v>82</v>
      </c>
      <c r="B34" s="17"/>
      <c r="C34" s="17"/>
      <c r="D34" s="17"/>
      <c r="E34" s="17"/>
      <c r="F34" s="17"/>
      <c r="G34" s="18">
        <f>G32+G33</f>
        <v>0</v>
      </c>
      <c r="H34" s="18"/>
    </row>
  </sheetData>
  <mergeCells count="8">
    <mergeCell ref="A34:F34"/>
    <mergeCell ref="G34:H34"/>
    <mergeCell ref="B6:H6"/>
    <mergeCell ref="A3:H3"/>
    <mergeCell ref="A32:F32"/>
    <mergeCell ref="G32:H32"/>
    <mergeCell ref="A33:F33"/>
    <mergeCell ref="G33:H33"/>
  </mergeCells>
  <pageMargins left="0.51181102362204722" right="0.51181102362204722" top="0.55118110236220474" bottom="0.55118110236220474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</dc:creator>
  <cp:lastModifiedBy>Tomasz Wydrzyński (Nadl. St. Sącz)</cp:lastModifiedBy>
  <cp:lastPrinted>2022-09-14T04:26:00Z</cp:lastPrinted>
  <dcterms:created xsi:type="dcterms:W3CDTF">2015-06-05T18:19:34Z</dcterms:created>
  <dcterms:modified xsi:type="dcterms:W3CDTF">2022-09-21T09:36:23Z</dcterms:modified>
</cp:coreProperties>
</file>