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_TW\Pulpit\SA.270.21.2022\"/>
    </mc:Choice>
  </mc:AlternateContent>
  <bookViews>
    <workbookView xWindow="0" yWindow="0" windowWidth="23040" windowHeight="9372" activeTab="3"/>
  </bookViews>
  <sheets>
    <sheet name="Kosztorys sumaryczny Część VI" sheetId="4" r:id="rId1"/>
    <sheet name="Kosztorys ofert 761.5.339_340" sheetId="1" r:id="rId2"/>
    <sheet name="Kosztorys ofert 761.11.312_321" sheetId="2" r:id="rId3"/>
    <sheet name="Kosztorys ofert 761.25.291_298" sheetId="3" r:id="rId4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3" l="1"/>
  <c r="H45" i="3" s="1"/>
  <c r="H46" i="3" s="1"/>
  <c r="H42" i="2"/>
  <c r="H43" i="2" s="1"/>
  <c r="H44" i="2" s="1"/>
  <c r="H57" i="1"/>
  <c r="H58" i="1" s="1"/>
  <c r="H56" i="1"/>
  <c r="E10" i="4" l="1"/>
  <c r="E9" i="4"/>
  <c r="E8" i="4"/>
  <c r="E11" i="4" l="1"/>
  <c r="E12" i="4"/>
  <c r="E13" i="4" l="1"/>
  <c r="H13" i="3"/>
  <c r="H14" i="3"/>
  <c r="H15" i="3"/>
  <c r="H16" i="3"/>
  <c r="H17" i="3"/>
  <c r="H18" i="3"/>
  <c r="H19" i="3"/>
  <c r="H22" i="3"/>
  <c r="H23" i="3"/>
  <c r="H24" i="3"/>
  <c r="H25" i="3"/>
  <c r="H26" i="3"/>
  <c r="H27" i="3"/>
  <c r="H29" i="3"/>
  <c r="H30" i="3"/>
  <c r="H31" i="3"/>
  <c r="H32" i="3"/>
  <c r="H33" i="3"/>
  <c r="H34" i="3"/>
  <c r="H35" i="3"/>
  <c r="H36" i="3"/>
  <c r="H38" i="3"/>
  <c r="H39" i="3"/>
  <c r="H40" i="3"/>
  <c r="H41" i="3"/>
  <c r="H43" i="3"/>
  <c r="H14" i="2" l="1"/>
  <c r="H15" i="2"/>
  <c r="H16" i="2"/>
  <c r="H17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36" i="2"/>
  <c r="H37" i="2"/>
  <c r="H38" i="2"/>
  <c r="H39" i="2"/>
  <c r="H41" i="2"/>
  <c r="H55" i="1" l="1"/>
  <c r="H53" i="1"/>
  <c r="H52" i="1"/>
  <c r="H51" i="1"/>
  <c r="H49" i="1"/>
  <c r="H48" i="1"/>
  <c r="H47" i="1"/>
  <c r="H46" i="1"/>
  <c r="H45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8" i="1"/>
  <c r="H15" i="1"/>
  <c r="H14" i="1"/>
  <c r="H13" i="1"/>
  <c r="H12" i="1"/>
</calcChain>
</file>

<file path=xl/sharedStrings.xml><?xml version="1.0" encoding="utf-8"?>
<sst xmlns="http://schemas.openxmlformats.org/spreadsheetml/2006/main" count="551" uniqueCount="177">
  <si>
    <t>Kosztorys ofertowy 761.5.339_340</t>
  </si>
  <si>
    <t>Podstawa</t>
  </si>
  <si>
    <t>Opis</t>
  </si>
  <si>
    <t>Notatka</t>
  </si>
  <si>
    <t>Jednostka</t>
  </si>
  <si>
    <t>Ilość</t>
  </si>
  <si>
    <t>Krotność</t>
  </si>
  <si>
    <t>Cena jednostkowa z krotnością</t>
  </si>
  <si>
    <t>Wartość</t>
  </si>
  <si>
    <t>Rozdział</t>
  </si>
  <si>
    <t>Obiekt 761.5.339_340 - Budowa brodu z zabezpieczeniem skarp kaszycami na długości 200 m</t>
  </si>
  <si>
    <t/>
  </si>
  <si>
    <t>Element</t>
  </si>
  <si>
    <t>Prace przygotowawcze</t>
  </si>
  <si>
    <t>KNNR 1/112/1</t>
  </si>
  <si>
    <t>Roboty pomiarowe przy powierzchniowych robotach ziemnych
0*(1420/10000)=
korekta : 0.140000=0,140000
(import)Razem =0.140000 :</t>
  </si>
  <si>
    <t>Norma: KNNR 1 0112-01, Kancelaria Prezesa Rady Ministrów 2001 
ZUZIA: Roboty ziemne (Załącznik nr 1. MRRiB 26.09.2000)</t>
  </si>
  <si>
    <t>ha</t>
  </si>
  <si>
    <t>KNNR 1/102/2</t>
  </si>
  <si>
    <t>Mechaniczne karczowanie krzaków i karpin
0*(162/10000)=
korekta : 0.020000=0,020000
(import)Razem =0.020000 :</t>
  </si>
  <si>
    <t>Norma: KNNR 1 0102-02, Kancelaria Prezesa Rady Ministrów 2001 
ZUZIA: Roboty ziemne (Załącznik nr 1. MRRiB 26.09.2000)</t>
  </si>
  <si>
    <t>KNNR 1/107/2</t>
  </si>
  <si>
    <t>Wywożenie karpiny na odległość do 1 km</t>
  </si>
  <si>
    <t>Norma: KNNR 1 0107-02, Kancelaria Prezesa Rady Ministrów 2001 
ZUZIA: Roboty ziemne (Załącznik nr 1. MRRiB 26.09.2000)</t>
  </si>
  <si>
    <t>mp</t>
  </si>
  <si>
    <t>KNR 225/420/1</t>
  </si>
  <si>
    <t>Znaki ostrzegawcze montowane w miejscach prowadzenia robót.</t>
  </si>
  <si>
    <t>Norma: KNR 2-25 0420-01, ORGBUD 1987,biuletyny do 9 1996 
ZUZIA: Urządzenia placu budowy</t>
  </si>
  <si>
    <t>kpl.</t>
  </si>
  <si>
    <t>Grupa</t>
  </si>
  <si>
    <t>Budowa brodu</t>
  </si>
  <si>
    <t>Odwodnienie terenu</t>
  </si>
  <si>
    <t>KNR 2-11 2608-03 + KNR 2-11 2608-05</t>
  </si>
  <si>
    <t>Odwodnienie podczas prac przy budowie brodu  - urządzenia odwodnienia. 
Pompowanie wody. 
UWAGA: 
- zakłada się pracę pomp przez 5 dni przez 12 h</t>
  </si>
  <si>
    <t>szt.</t>
  </si>
  <si>
    <t>Roboty ziemne</t>
  </si>
  <si>
    <t>KNNRW 10/2113/1</t>
  </si>
  <si>
    <t>Przygotowanie terenu pod trasy rzek, kanałów i rezerw na nasypy - usunięcie warstwy ziem do 15 cm</t>
  </si>
  <si>
    <t>Norma: KNNR-W 10 2113-01, WACETOB 2001 
ZUZIA: Melioracje, regulacje rzek i potoków oraz budowle i urządzenia wodne (uzupełnienie - rozdziały 21-26)  (Wacetob, Warszawa 2001)</t>
  </si>
  <si>
    <t>m2</t>
  </si>
  <si>
    <t>KNNRW 10/2113/2</t>
  </si>
  <si>
    <t>Przygotowanie terenu pod trasy rzek, kanałów i rezerw na nasypy - dodatek za każde dalsze 5 cm ponad 15 cm
#p6 : 0*(639.000000)=
korekta : 639.000000=639,000000
(import)Razem =639.000000 :</t>
  </si>
  <si>
    <t>Norma: KNNR-W 10 2113-02, WACETOB 2001 
ZUZIA: Melioracje, regulacje rzek i potoków oraz budowle i urządzenia wodne (uzupełnienie - rozdziały 21-26)  (Wacetob, Warszawa 2001)</t>
  </si>
  <si>
    <t>KNNR 1 0210-03 + KNNR 1 0215-01 + KNNR 1 0215-03</t>
  </si>
  <si>
    <t>Wykopy do głębokości 0,5 m na odkład do 20 m pod bród, utwardzenie drogi kruszywem</t>
  </si>
  <si>
    <t>KNNR 1 0210-03 + KNNR 1 0215-01 + KNNR 1 0215-03 
Kancelaria Prezesa Rady Ministrów 2001</t>
  </si>
  <si>
    <t>m3</t>
  </si>
  <si>
    <t>Wykopy do głębokości 2,0 m na odkład do 20 m pod konstrukcję zabezpieczenia skarpy kaszycami
0*(101.4+116+126.8+85+128-120)=
korekta : 437.200000=437,200000
(import)Razem =437.200000 :</t>
  </si>
  <si>
    <t>KNRW 201/112/1</t>
  </si>
  <si>
    <t>Dodatek za mechaniczne odspojenie skał w wykopach i przekopach- do kalkulacji zakłada się 30% objętości wykopów.   (R=  1,150, M=  1,000, S=  1,000)
0.3*(#p8+#p9) : 0*(137.080000)=
korekta : 137.080000=137,080000
(import)Razem =137.080000 :</t>
  </si>
  <si>
    <t>Norma: KNR-W 2-01 0112-01, WACETOB wyd.I 1997,errata z Zeszytu 3/2001 
ZUZIA: Budowle i roboty ziemne (wersja Wacetob - wydanie I, 1997r.)</t>
  </si>
  <si>
    <t>KNR 1312/202/2</t>
  </si>
  <si>
    <t>Rozplantowanie urobku z odkładu
#p8+#p9-#p29 : 0*(45.420000)=
korekta : 45.420000=45,420000
(import)Razem =45.420000 :</t>
  </si>
  <si>
    <t>Norma: KNR 13-12 0202-02, Energobudowa wyd.I,biuletyny do 9 1996 
ZUZIA: Roboty budowlane elektrowni, elektrociepłowni i ciepłowni zawodowych</t>
  </si>
  <si>
    <t>Rozplantowanie humusu z odkładu
#p6*0.2 : 0*(127.800000)=
korekta : 127.800000=127,800000
(import)Razem =127.800000 :</t>
  </si>
  <si>
    <t>Konstrukcja brodu</t>
  </si>
  <si>
    <t>KNR 911/101/2</t>
  </si>
  <si>
    <t>Ułożenie geowłókniny separacyjnej 300g/m2 w miejscu brodu i najazdów</t>
  </si>
  <si>
    <t>Norma: KNR 9-11 0101-02, ORGBUD-SERWIS,wyd.I 2005 
ZUZIA: Geosyntetyki w robotach ziemnych (wyd. I, Poznań 2005)</t>
  </si>
  <si>
    <t>KNNR 6/112/6</t>
  </si>
  <si>
    <t>Przygotowanie warstwy 15 cm podbudowy najazdu oraz pod bruk kamienny brodu z kruszywa frakcji 0 - 63 mm   (R=  2,000, M=  1,000, S=  2,000)
0*((30+11.33)*0.15)=
korekta : 6.200000=6,200000
(import)Razem =6.200000 :</t>
  </si>
  <si>
    <t>Norma: KNNR 6 0112-06, Kancelaria Prezesa Rady Ministrów 2001 
ZUZIA: Nawierzchnie na drogach i ulicach (Załącznik nr 1 MRRiB 26.09.2000)</t>
  </si>
  <si>
    <t>KNNR 1/408/2</t>
  </si>
  <si>
    <t>Zagęszczanie ubijakami mechanicznymi - współczynnik zagęszczenia Js=0.98)   (R=  1,100, M=  1,000, S=  1,100)
#p14 : 0*(6.200000)=
korekta : 6.200000=6,200000
(import)Razem =6.200000 :</t>
  </si>
  <si>
    <t>Norma: KNNR 1 0408-02, Kancelaria Prezesa Rady Ministrów 2001 
ZUZIA: Roboty ziemne (Załącznik nr 1. MRRiB 26.09.2000)</t>
  </si>
  <si>
    <t>KNNR 10/301/7</t>
  </si>
  <si>
    <t>Wykonanie ramy drewnianej brodu: 
- bale drewniane śr 30 cm - 3,5 m3 
- bale drewniane śr 25 cm - 0,2 m3 
- zbicie konstrukcji szpilkami stalowymi dł 0,5 m - 50 szt</t>
  </si>
  <si>
    <t>Norma: KNNR 10 0301-07, Kancelaria Prezesa Rady Ministrów 2001 
ZUZIA: Melioracje, regulacje rzek i potoków oraz budowle i urządzenia wodne  (Załącznik nr 1 MRRiB 26.09.2000)</t>
  </si>
  <si>
    <t>m3 drew.</t>
  </si>
  <si>
    <t>KNNR 10/404/8</t>
  </si>
  <si>
    <t>Ułożenie nawierzchni brodu z kamienia budowlanego łupanego gr. 30 cm frakcji 20-30 cm z przesypaniem spoin kruszywem drobnym - grys frakcji 2 - 8 mm</t>
  </si>
  <si>
    <t>Norma: KNNR 10 0404-08, Kancelaria Prezesa Rady Ministrów 2001 
ZUZIA: Melioracje, regulacje rzek i potoków oraz budowle i urządzenia wodne  (Załącznik nr 1 MRRiB 26.09.2000)</t>
  </si>
  <si>
    <t>Ułożenie nawierzchni brodu z kamienia budowlanego łupanego gr. 30 cm frakcji 20-30 cm z przesypaniem spoin kruszywem drobnym - grys frakcji 2 - 8 mm   - transport technologiczny z lądu</t>
  </si>
  <si>
    <t>Ułożenie warstwy nawierzchni najazdów gr. min. 30 cm: 
- głazy kamienne o powierzchni płaszczyzny min. 1 m2 - udział min. 70% 
- przestrzenie uzupełnione kruszywem 31,5-63 mm</t>
  </si>
  <si>
    <t>Ułożenie warstwy nawierzchni najazdów gr. min. 30 cm: 
- głazy kamienne o powierzchni płaszczyzny min. 1 m2 - udział min. 70% 
- przestrzenie uzupełnione kruszywem 31,5-63 mm - transport technologiczny z lądu</t>
  </si>
  <si>
    <t>KNR AT 6/106/5</t>
  </si>
  <si>
    <t>Dodatek za wykorzystanie sprzętu do ułożenia nawierzchni z głazów.   (R=  2,000, M=  1,000, S=  2,000)</t>
  </si>
  <si>
    <t>Norma: KNR AT-06 0106-05, ATHENASOFT wyd.I 2000</t>
  </si>
  <si>
    <t>Budowa kaszyc</t>
  </si>
  <si>
    <t>KNR 1901/107/4</t>
  </si>
  <si>
    <t>Wyrównanie terenu w gruncie kat. III</t>
  </si>
  <si>
    <t>Norma: KNR 19-01 0107-04, . IGM wyd.I 1996-97 
ZUZIA: Roboty budowlane w obiektach zabytkowych</t>
  </si>
  <si>
    <t>KNNRW 10/2106/12</t>
  </si>
  <si>
    <t>Przygotowanie podłoża - zagęszczenie gruntu
#p24 : 0*(734.000000)=
korekta : 734.000000=734,000000
(import)Razem =734.000000 :</t>
  </si>
  <si>
    <t>Norma: KNNR-W 10 2106-12, WACETOB 2001 
ZUZIA: Melioracje, regulacje rzek i potoków oraz budowle i urządzenia wodne (uzupełnienie - rozdziały 21-26)  (Wacetob, Warszawa 2001)</t>
  </si>
  <si>
    <t>KNR 911/101/4</t>
  </si>
  <si>
    <t>Ułożenie włókniny separującej 300 g/m2 pod kaszyce</t>
  </si>
  <si>
    <t>Norma: KNR 9-11 0101-04, ORGBUD-SERWIS,wyd.I 2005 
ZUZIA: Geosyntetyki w robotach ziemnych (wyd. I, Poznań 2005)</t>
  </si>
  <si>
    <t>KNNR 2 1201-03 + KNNR 1 0408-03 z.sz.2.2.2. 9911-02</t>
  </si>
  <si>
    <t>Przygotowanie warstwy 20 cm fundamentu z kruszywa frakcji 0 - 31,5 mm zagęszczonego pod kaszyce   (R=  0,250, M=  1,000, S=  1,000)</t>
  </si>
  <si>
    <t>KNNR 2 1201-03 + KNNR 1 0408-03 z.sz.2.2.2. 9911-02  
Kancelaria Prezesa Rady Ministrów 2001</t>
  </si>
  <si>
    <t>KNNR 10/301/8</t>
  </si>
  <si>
    <t>Budowa kaszyc - bale drewniane impregnowane ciśnieniowo średn. 0,2 m (roboty ciesielskie na miejscu)
0*(0.6*204.5)=
korekta : 122.700000=122,700000
(import)Razem =122.700000 :</t>
  </si>
  <si>
    <t>Norma: KNNR 10 0301-08, Kancelaria Prezesa Rady Ministrów 2001 
ZUZIA: Melioracje, regulacje rzek i potoków oraz budowle i urządzenia wodne  (Załącznik nr 1 MRRiB 26.09.2000)</t>
  </si>
  <si>
    <t>KNNR 1/214/4</t>
  </si>
  <si>
    <t>Wypełnienie wnęk kaszyc oraz pomiędzy kaszycami gruntem z odkładu
#p9-#p27-#p28+55-4+120 : 0*(411.500000)=
korekta : 411.500000=411,500000
(import)Razem =411.500000 :</t>
  </si>
  <si>
    <t>Norma: KNNR 1 0214-04, Kancelaria Prezesa Rady Ministrów 2001 
ZUZIA: Roboty ziemne (Załącznik nr 1. MRRiB 26.09.2000)</t>
  </si>
  <si>
    <t>Wykonanie ubezpieczenia koryta</t>
  </si>
  <si>
    <t>KNNR 10/401/7</t>
  </si>
  <si>
    <t>Narzut o grubości warstwy 0,5 m z kamienia łamanego na dnie i skarpach na dopływie: 
- głazy kamienne o powierzchni płaszczyzny min. 1 m2 - udział 70% 
- głazy kamienne frakcji 30-50 cm - udział 30%</t>
  </si>
  <si>
    <t>Norma: KNNR 10 0401-07, Kancelaria Prezesa Rady Ministrów 2001 
ZUZIA: Melioracje, regulacje rzek i potoków oraz budowle i urządzenia wodne  (Załącznik nr 1 MRRiB 26.09.2000)</t>
  </si>
  <si>
    <t>Narzut o grubości warstwy 0,5 m z kamienia łamanego na dnie i skarpach na dopływie: 
- głazy kamienne o powierzchni płaszczyzny min. 1 m2 - udział 70% 
- głazy kamienne frakcji 30-50 cm - udział 30%  - transport technologiczny
#p30 : 0*(18.370000)=
korekta : 18.370000=18,370000
(import)Razem =18.370000 :</t>
  </si>
  <si>
    <t>Dodatek za wykorzystanie sprzętu do ułożenia nawierzchni z głazów.   (R=  2,000, M=  1,000, S=  2,000)
#p31 : 0*(18.370000)=
korekta : 18.370000=18,370000
(import)Razem =18.370000 :</t>
  </si>
  <si>
    <t>Ułozenie gurtu w korycie z głazów kamiennych frakcji 60-70 cm stabilizującego narzut kamienny</t>
  </si>
  <si>
    <t>Ułozenie gurtu w korycie z głazów kamiennych frakcji 60-70 cm stabilizującego narzut kamienny - transport technologiczny
#p33 : 0*(1.300000)=
korekta : 1.300000=1,300000
(import)Razem =1.300000 :</t>
  </si>
  <si>
    <t>Roboty inne</t>
  </si>
  <si>
    <t>KNR 221/101/1</t>
  </si>
  <si>
    <t>Oczyszczenie terenu - zebranie i złożenie zanieczyszczeń w jednym miejscu 
UWAGA: 
do kalkulacji założono wywóz 2,0 m3 nieczystości   (R=  0,955, M=  1,000, S=  1,000)</t>
  </si>
  <si>
    <t>Norma: KNR 2-21 0101-01, Miastoprojekt 1992,biuletyny do 9 1996 
ZUZIA: Tereny zieleni</t>
  </si>
  <si>
    <t>KNR 221/101/4</t>
  </si>
  <si>
    <t>Oczyszczenie terenu  - wywiezienie zanieczyszczeń samochodami na odległość do 1.0 km 
UWAGA: 
do kalkulacji załozono wywóz nieczystości na odległość do 2 km. Odległość do określenia przez Wykoanwców przed przysąpieniem do prac.   (R=  0,955, M=  1,000, S=  1,000)</t>
  </si>
  <si>
    <t>Norma: KNR 2-21 0101-04, Miastoprojekt 1992,biuletyny do 9 1996 
ZUZIA: Tereny zieleni</t>
  </si>
  <si>
    <t>KNR 221/101/5</t>
  </si>
  <si>
    <t>Oczyszczenie terenu - wywiezienie zanieczyszczeń samochodami - dodatek za dalsze 0.5 km   (R=  0,955, M=  1,000, S=  1,000)</t>
  </si>
  <si>
    <t>Norma: KNR 2-21 0101-05, Miastoprojekt 1992,biuletyny do 9 1996 
ZUZIA: Tereny zieleni</t>
  </si>
  <si>
    <t>Dokumentacja</t>
  </si>
  <si>
    <t>Inwentaryzacja geodezyjna powykonawcza, wykonanie operatu geodezyjnego, dokumentacji geodezyjno-kartograficznej wraz ze zgłoszeniem map do wydziału dokumentacji geodezyjnej i kartograficznej oraz dostarczeniem kopii zatwierdzonej mapy Zamawiającemu.</t>
  </si>
  <si>
    <t>Razem netto</t>
  </si>
  <si>
    <t>VAT 23%</t>
  </si>
  <si>
    <t>Łącznie brutto</t>
  </si>
  <si>
    <t>Konserwacja istniejących przepustów z przyczółkami - odmulenie, oczyszczenie, uzupełnienie ubytków</t>
  </si>
  <si>
    <t>Zagęszczanie ubijakami mechanicznymi - współczynnik zagęszczenia Js=0.98)   (R=  1,100, M=  1,000, S=  1,100)
#p17 : 0*(2.000000)=
korekta : 2.000000=2,000000
(import)Razem =2.000000 :</t>
  </si>
  <si>
    <t>Norma: KNNR 6 0204-03, Kancelaria Prezesa Rady Ministrów 2001 
ZUZIA: Nawierzchnie na drogach i ulicach (Załącznik nr 1 MRRiB 26.09.2000)</t>
  </si>
  <si>
    <t>Odbudowa nawierzchni drogowej - warstwa 20 cm z kruszywa frakcji 0-31,5 mm</t>
  </si>
  <si>
    <t>KNNR 6/204/3</t>
  </si>
  <si>
    <t>Wypełnienie wnęk kaszyc oraz pomiędzy kaszycami gruntem z odkładu
#p5*0.2+#p7-#p14-#p15 : 0*(531.500000)=
korekta : 531.500000=531,500000
(import)Razem =531.500000 :</t>
  </si>
  <si>
    <t>Budowa kaszyc - bale drewniane impregnowane ciśnieniowo średn. 0,2 m (roboty ciesielskie na miejscu)</t>
  </si>
  <si>
    <t>Przygotowanie podłoża - zagęszczenie gruntu
#p11 : 0*(734.000000)=
korekta : 734.000000=734,000000
(import)Razem =734.000000 :</t>
  </si>
  <si>
    <t>Konstrukcja kaszyc</t>
  </si>
  <si>
    <t>Rozplantowanie humusu z odkładu
#p5*0.2 : 0*(42.400000)=
korekta : 42.400000=42,400000
(import)Razem =42.400000 :</t>
  </si>
  <si>
    <t>Rozplantowanie urobku z odkładu (uzupełnienie ubytków w skarpach w zasięgu do 500 m)   (R=  1,000, M=  1,000, S= 10,000)
#p7-#p16 : 0*(151.600000)=
korekta : 151.600000=151,600000
(import)Razem =151.600000 :</t>
  </si>
  <si>
    <t>Dodatek za mechaniczne odspojenie skał w wykopach i przekopach- do kalkulacji zakłada się 30% objętości wykopów.   (R=  1,150, M=  1,000, S=  1,000)
0.3*#p7 : 0*(204.930000)=
korekta : 204.930000=204,930000
(import)Razem =204.930000 :</t>
  </si>
  <si>
    <t>Wykopy do głębokości 2,0 m na odkład do 20 m pod konstrukcję zabezpieczenia skarpy kaszycami</t>
  </si>
  <si>
    <t>Przygotowanie terenu pod trasy rzek, kanałów i rezerw na nasypy - dodatek za każde dalsze 5 cm ponad 15 cm
#p5 : 0*(212.000000)=
korekta : 212.000000=212,000000
(import)Razem =212.000000 :</t>
  </si>
  <si>
    <t>Mechaniczne karczowanie krzaków i karpin
0*(55/10000)=
korekta : 0.006000=0,006000
(import)Razem =0.006000 :</t>
  </si>
  <si>
    <t>Roboty pomiarowe przy powierzchniowych robotach ziemnych
0*(1218/10000)=
korekta : 0.122000=0,122000
(import)Razem =0.122000 :</t>
  </si>
  <si>
    <t>Obiekt 761.11.312_321 - Budowa kaszyc zabezpieczających skarpę na długości 200 m</t>
  </si>
  <si>
    <t>Obliczenia</t>
  </si>
  <si>
    <t>Kosztorys ofertowy 761.11.312_321</t>
  </si>
  <si>
    <t>Zagęszczanie ubijakami mechanicznymi - współczynnik zagęszczenia Js=0.98)   (R=  1,100, M=  1,000, S=  1,100)
#p307 : 0*(4.400000)=
korekta : 4.400000=4,400000
(import)Razem =4.400000 :</t>
  </si>
  <si>
    <t>Wypełnienie wnęk kaszyc oraz pomiędzy kaszycami gruntem z odkładu
#p295*0.2+#p297-#p304-#p305 : 0*(463.300000)=
korekta : 463.300000=463,300000
(import)Razem =463.300000 :</t>
  </si>
  <si>
    <t>Przygotowanie podłoża - zagęszczenie gruntu
#p301 : 0*(734.000000)=
korekta : 734.000000=734,000000
(import)Razem =734.000000 :</t>
  </si>
  <si>
    <t>Rozplantowanie humusu z odkładu
#p295*0.2 : 0*(116.000000)=
korekta : 116.000000=116,000000
(import)Razem =116.000000 :</t>
  </si>
  <si>
    <t>Rozplantowanie urobku z odkładu (uzupełnienie ubytków w skarpach w zasięgu do 500 m)   (R=  1,000, M=  1,000, S= 10,000)
#p297-#p306 : 0*(78.000000)=
korekta : 78.000000=78,000000
(import)Razem =78.000000 :</t>
  </si>
  <si>
    <t>Dodatek za mechaniczne odspojenie skał w wykopach i przekopach- do kalkulacji zakłada się 30% objętości wykopów.   (R=  1,150, M=  1,000, S=  1,000)
0.3*#p297 : 0*(162.390000)=
korekta : 162.390000=162,390000
(import)Razem =162.390000 :</t>
  </si>
  <si>
    <t>Wykopy do głębokości 2,0 m na odkład do 20 m pod konstrukcję zabezpieczenia skarpy kaszycami
0*(3.4*30+2.45*20+2.15*14+2.85*30+2.47*30+2.6*26+2.3*20+2.9*30)=
korekta : 541.300000=541,300000
(import)Razem =541.300000 :</t>
  </si>
  <si>
    <t>Przygotowanie terenu pod trasy rzek, kanałów i rezerw na nasypy - dodatek za każde dalsze 5 cm ponad 15 cm
#p295 : 0*(580.000000)=
korekta : 580.000000=580,000000
(import)Razem =580.000000 :</t>
  </si>
  <si>
    <t>Norma: KNR 4-04 1103-04, ORGBUD wyd.III 1994,biuletyny do 9 1996 
ZUZIA: Roboty rozbiórkowe i wyburzeniowe budynków i budowli (MGPiB, W-wa-Olsztyn 1997r., Wyd. VI)</t>
  </si>
  <si>
    <t>Wywiezienie zdemontowanego drewna z kaszyc z terenu rozbiórki  na odległość 2 km</t>
  </si>
  <si>
    <t>KNR 404/1103/4</t>
  </si>
  <si>
    <t>Norma: KNR 4-04 1103-01, ORGBUD wyd.III 1994,biuletyny do 9 1996 
ZUZIA: Roboty rozbiórkowe i wyburzeniowe budynków i budowli (MGPiB, W-wa-Olsztyn 1997r., Wyd. VI)</t>
  </si>
  <si>
    <t>Załadowanie zdemontowanego drewna z kaszyc.</t>
  </si>
  <si>
    <t>KNR 404/1103/1</t>
  </si>
  <si>
    <t>Rozbiórka istniejacej kaszycy - konstrukacja drewniana na odkład.
0*(20 {ilość szacunkowa})=
korekta : 20.000000=20,000000
(import)Razem =20.000000 :</t>
  </si>
  <si>
    <t>Mechaniczne karczowanie krzaków i karpin</t>
  </si>
  <si>
    <t>Roboty pomiarowe przy powierzchniowych robotach ziemnych
0*(1089/10000)=
korekta : 0.109000=0,109000
(import)Razem =0.109000 :</t>
  </si>
  <si>
    <t>Obiekt 761.25.291_298 - Budowa kaszyc zabezpieczających skarpę na długości 200 m</t>
  </si>
  <si>
    <t>Kosztorys ofertowy 761.25.291_298</t>
  </si>
  <si>
    <t>suma brutto</t>
  </si>
  <si>
    <t>Suma netto</t>
  </si>
  <si>
    <t>291, 292, 293, 294</t>
  </si>
  <si>
    <t>kaszyca 200m</t>
  </si>
  <si>
    <t>03-24-2.1-12</t>
  </si>
  <si>
    <t>761.25.291_298</t>
  </si>
  <si>
    <t>312, 313, 319, 329, 321</t>
  </si>
  <si>
    <t>03-24-2.1-03</t>
  </si>
  <si>
    <t>761.11.312_321</t>
  </si>
  <si>
    <t>339, 340</t>
  </si>
  <si>
    <t>kamienny bród z kaszycą 200m</t>
  </si>
  <si>
    <t>03-24-2.1-04</t>
  </si>
  <si>
    <t>761.5.339_340</t>
  </si>
  <si>
    <t>Kwota netto</t>
  </si>
  <si>
    <t>Adres leśny</t>
  </si>
  <si>
    <t>Obiekt</t>
  </si>
  <si>
    <t>Numer rozliczeniowy</t>
  </si>
  <si>
    <t>Kosztorys sumaryczny -Część VI</t>
  </si>
  <si>
    <t>Część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</si>
</sst>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4" fontId="4" fillId="0" borderId="1" xfId="1" applyFont="1" applyBorder="1" applyAlignment="1">
      <alignment vertical="top" wrapText="1"/>
    </xf>
    <xf numFmtId="44" fontId="4" fillId="2" borderId="1" xfId="1" applyFont="1" applyFill="1" applyBorder="1"/>
    <xf numFmtId="44" fontId="4" fillId="0" borderId="1" xfId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4" fontId="4" fillId="2" borderId="1" xfId="1" applyFont="1" applyFill="1" applyBorder="1" applyAlignment="1"/>
    <xf numFmtId="0" fontId="4" fillId="2" borderId="1" xfId="0" applyFont="1" applyFill="1" applyBorder="1" applyAlignment="1"/>
    <xf numFmtId="0" fontId="0" fillId="0" borderId="0" xfId="0" applyFill="1" applyBorder="1" applyAlignment="1">
      <alignment horizontal="left"/>
    </xf>
    <xf numFmtId="44" fontId="0" fillId="8" borderId="1" xfId="1" applyFont="1" applyFill="1" applyBorder="1"/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4" fontId="0" fillId="5" borderId="1" xfId="1" applyFont="1" applyFill="1" applyBorder="1" applyAlignment="1"/>
    <xf numFmtId="44" fontId="0" fillId="3" borderId="1" xfId="1" applyFont="1" applyFill="1" applyBorder="1" applyAlignment="1"/>
    <xf numFmtId="44" fontId="0" fillId="7" borderId="1" xfId="1" applyFont="1" applyFill="1" applyBorder="1" applyAlignment="1"/>
    <xf numFmtId="44" fontId="0" fillId="3" borderId="1" xfId="1" applyFont="1" applyFill="1" applyBorder="1"/>
    <xf numFmtId="0" fontId="2" fillId="1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>
      <selection activeCell="E10" sqref="E10"/>
    </sheetView>
  </sheetViews>
  <sheetFormatPr defaultRowHeight="14.4" x14ac:dyDescent="0.3"/>
  <cols>
    <col min="1" max="4" width="14.88671875" customWidth="1"/>
    <col min="5" max="5" width="11.6640625" customWidth="1"/>
  </cols>
  <sheetData>
    <row r="4" spans="1:5" x14ac:dyDescent="0.3">
      <c r="B4" s="26" t="s">
        <v>175</v>
      </c>
      <c r="C4" s="26"/>
      <c r="D4" s="26"/>
    </row>
    <row r="6" spans="1:5" x14ac:dyDescent="0.3">
      <c r="A6" s="25" t="s">
        <v>176</v>
      </c>
      <c r="B6" s="25"/>
      <c r="C6" s="25"/>
      <c r="D6" s="25"/>
      <c r="E6" s="25"/>
    </row>
    <row r="7" spans="1:5" ht="28.8" x14ac:dyDescent="0.3">
      <c r="A7" s="19" t="s">
        <v>173</v>
      </c>
      <c r="B7" s="20" t="s">
        <v>174</v>
      </c>
      <c r="C7" s="19" t="s">
        <v>173</v>
      </c>
      <c r="D7" s="19" t="s">
        <v>172</v>
      </c>
      <c r="E7" s="19" t="s">
        <v>171</v>
      </c>
    </row>
    <row r="8" spans="1:5" ht="28.8" x14ac:dyDescent="0.3">
      <c r="A8" s="18" t="s">
        <v>170</v>
      </c>
      <c r="B8" s="18" t="s">
        <v>169</v>
      </c>
      <c r="C8" s="17" t="s">
        <v>168</v>
      </c>
      <c r="D8" s="18" t="s">
        <v>167</v>
      </c>
      <c r="E8" s="24">
        <f>'Kosztorys ofert 761.5.339_340'!H56</f>
        <v>0</v>
      </c>
    </row>
    <row r="9" spans="1:5" ht="28.8" x14ac:dyDescent="0.3">
      <c r="A9" s="18" t="s">
        <v>166</v>
      </c>
      <c r="B9" s="18" t="s">
        <v>165</v>
      </c>
      <c r="C9" s="18" t="s">
        <v>161</v>
      </c>
      <c r="D9" s="17" t="s">
        <v>164</v>
      </c>
      <c r="E9" s="24">
        <f>'Kosztorys ofert 761.11.312_321'!H42</f>
        <v>0</v>
      </c>
    </row>
    <row r="10" spans="1:5" ht="28.8" x14ac:dyDescent="0.3">
      <c r="A10" s="18" t="s">
        <v>163</v>
      </c>
      <c r="B10" s="18" t="s">
        <v>162</v>
      </c>
      <c r="C10" s="18" t="s">
        <v>161</v>
      </c>
      <c r="D10" s="17" t="s">
        <v>160</v>
      </c>
      <c r="E10" s="24">
        <f>'Kosztorys ofert 761.25.291_298'!H44</f>
        <v>0</v>
      </c>
    </row>
    <row r="11" spans="1:5" x14ac:dyDescent="0.3">
      <c r="A11" s="27" t="s">
        <v>159</v>
      </c>
      <c r="B11" s="28"/>
      <c r="C11" s="28"/>
      <c r="D11" s="29"/>
      <c r="E11" s="16">
        <f>SUM(E8:E10)</f>
        <v>0</v>
      </c>
    </row>
    <row r="12" spans="1:5" x14ac:dyDescent="0.3">
      <c r="A12" s="27" t="s">
        <v>118</v>
      </c>
      <c r="B12" s="28"/>
      <c r="C12" s="28"/>
      <c r="D12" s="29"/>
      <c r="E12" s="16">
        <f>ROUND(E11*0.23,2)</f>
        <v>0</v>
      </c>
    </row>
    <row r="13" spans="1:5" x14ac:dyDescent="0.3">
      <c r="A13" s="27" t="s">
        <v>158</v>
      </c>
      <c r="B13" s="28"/>
      <c r="C13" s="28"/>
      <c r="D13" s="29"/>
      <c r="E13" s="16">
        <f>E11+E12</f>
        <v>0</v>
      </c>
    </row>
    <row r="14" spans="1:5" x14ac:dyDescent="0.3">
      <c r="A14" s="15"/>
      <c r="B14" s="15"/>
      <c r="C14" s="15"/>
      <c r="D14" s="15"/>
    </row>
  </sheetData>
  <mergeCells count="5">
    <mergeCell ref="A6:E6"/>
    <mergeCell ref="B4:D4"/>
    <mergeCell ref="A11:D11"/>
    <mergeCell ref="A12:D12"/>
    <mergeCell ref="A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8"/>
  <sheetViews>
    <sheetView topLeftCell="A54" workbookViewId="0">
      <selection activeCell="H59" sqref="H59"/>
    </sheetView>
  </sheetViews>
  <sheetFormatPr defaultRowHeight="14.4" x14ac:dyDescent="0.3"/>
  <cols>
    <col min="1" max="1" width="22.88671875" customWidth="1"/>
    <col min="2" max="2" width="56.6640625" customWidth="1"/>
    <col min="3" max="3" width="36.88671875" customWidth="1"/>
    <col min="4" max="4" width="14" customWidth="1"/>
    <col min="5" max="5" width="14.88671875" customWidth="1"/>
    <col min="6" max="7" width="13" customWidth="1"/>
    <col min="8" max="8" width="21.88671875" customWidth="1"/>
  </cols>
  <sheetData>
    <row r="4" spans="1:8" ht="18" x14ac:dyDescent="0.35">
      <c r="B4" s="34" t="s">
        <v>0</v>
      </c>
      <c r="C4" s="34"/>
    </row>
    <row r="6" spans="1:8" ht="21" x14ac:dyDescent="0.4">
      <c r="G6" s="30" t="s">
        <v>176</v>
      </c>
      <c r="H6" s="30"/>
    </row>
    <row r="8" spans="1:8" ht="43.2" x14ac:dyDescent="0.3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1" t="s">
        <v>8</v>
      </c>
    </row>
    <row r="9" spans="1:8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8.8" x14ac:dyDescent="0.3">
      <c r="A10" s="4" t="s">
        <v>9</v>
      </c>
      <c r="B10" s="4" t="s">
        <v>10</v>
      </c>
      <c r="C10" s="5" t="s">
        <v>11</v>
      </c>
      <c r="D10" s="5" t="s">
        <v>11</v>
      </c>
      <c r="E10" s="5" t="s">
        <v>11</v>
      </c>
      <c r="F10" s="5" t="s">
        <v>11</v>
      </c>
      <c r="G10" s="5"/>
      <c r="H10" s="5" t="s">
        <v>11</v>
      </c>
    </row>
    <row r="11" spans="1:8" x14ac:dyDescent="0.3">
      <c r="A11" s="4" t="s">
        <v>12</v>
      </c>
      <c r="B11" s="4" t="s">
        <v>13</v>
      </c>
      <c r="C11" s="4" t="s">
        <v>11</v>
      </c>
      <c r="D11" s="5" t="s">
        <v>11</v>
      </c>
      <c r="E11" s="5" t="s">
        <v>11</v>
      </c>
      <c r="F11" s="5" t="s">
        <v>11</v>
      </c>
      <c r="G11" s="5"/>
      <c r="H11" s="5" t="s">
        <v>11</v>
      </c>
    </row>
    <row r="12" spans="1:8" ht="72" x14ac:dyDescent="0.3">
      <c r="A12" s="6" t="s">
        <v>14</v>
      </c>
      <c r="B12" s="6" t="s">
        <v>15</v>
      </c>
      <c r="C12" s="6" t="s">
        <v>16</v>
      </c>
      <c r="D12" s="6" t="s">
        <v>17</v>
      </c>
      <c r="E12" s="7">
        <v>0.14000000000000001</v>
      </c>
      <c r="F12" s="7">
        <v>1</v>
      </c>
      <c r="G12" s="7"/>
      <c r="H12" s="8">
        <f>E12*G12</f>
        <v>0</v>
      </c>
    </row>
    <row r="13" spans="1:8" ht="72" x14ac:dyDescent="0.3">
      <c r="A13" s="6" t="s">
        <v>18</v>
      </c>
      <c r="B13" s="6" t="s">
        <v>19</v>
      </c>
      <c r="C13" s="6" t="s">
        <v>20</v>
      </c>
      <c r="D13" s="6" t="s">
        <v>17</v>
      </c>
      <c r="E13" s="7">
        <v>0.02</v>
      </c>
      <c r="F13" s="7">
        <v>1</v>
      </c>
      <c r="G13" s="7"/>
      <c r="H13" s="8">
        <f t="shared" ref="H13:H55" si="0">E13*G13</f>
        <v>0</v>
      </c>
    </row>
    <row r="14" spans="1:8" ht="57.6" x14ac:dyDescent="0.3">
      <c r="A14" s="6" t="s">
        <v>21</v>
      </c>
      <c r="B14" s="6" t="s">
        <v>22</v>
      </c>
      <c r="C14" s="6" t="s">
        <v>23</v>
      </c>
      <c r="D14" s="6" t="s">
        <v>24</v>
      </c>
      <c r="E14" s="7">
        <v>8</v>
      </c>
      <c r="F14" s="7">
        <v>1</v>
      </c>
      <c r="G14" s="7"/>
      <c r="H14" s="8">
        <f t="shared" si="0"/>
        <v>0</v>
      </c>
    </row>
    <row r="15" spans="1:8" ht="43.2" x14ac:dyDescent="0.3">
      <c r="A15" s="6" t="s">
        <v>25</v>
      </c>
      <c r="B15" s="6" t="s">
        <v>26</v>
      </c>
      <c r="C15" s="6" t="s">
        <v>27</v>
      </c>
      <c r="D15" s="6" t="s">
        <v>28</v>
      </c>
      <c r="E15" s="7">
        <v>1</v>
      </c>
      <c r="F15" s="7">
        <v>1</v>
      </c>
      <c r="G15" s="7"/>
      <c r="H15" s="8">
        <f t="shared" si="0"/>
        <v>0</v>
      </c>
    </row>
    <row r="16" spans="1:8" x14ac:dyDescent="0.3">
      <c r="A16" s="4" t="s">
        <v>29</v>
      </c>
      <c r="B16" s="4" t="s">
        <v>30</v>
      </c>
      <c r="C16" s="4" t="s">
        <v>11</v>
      </c>
      <c r="D16" s="5" t="s">
        <v>11</v>
      </c>
      <c r="E16" s="5" t="s">
        <v>11</v>
      </c>
      <c r="F16" s="5" t="s">
        <v>11</v>
      </c>
      <c r="G16" s="5"/>
      <c r="H16" s="9"/>
    </row>
    <row r="17" spans="1:8" x14ac:dyDescent="0.3">
      <c r="A17" s="4" t="s">
        <v>12</v>
      </c>
      <c r="B17" s="4" t="s">
        <v>31</v>
      </c>
      <c r="C17" s="4" t="s">
        <v>11</v>
      </c>
      <c r="D17" s="5" t="s">
        <v>11</v>
      </c>
      <c r="E17" s="5" t="s">
        <v>11</v>
      </c>
      <c r="F17" s="5" t="s">
        <v>11</v>
      </c>
      <c r="G17" s="5"/>
      <c r="H17" s="9"/>
    </row>
    <row r="18" spans="1:8" ht="86.4" x14ac:dyDescent="0.3">
      <c r="A18" s="6" t="s">
        <v>32</v>
      </c>
      <c r="B18" s="6" t="s">
        <v>33</v>
      </c>
      <c r="C18" s="6" t="s">
        <v>32</v>
      </c>
      <c r="D18" s="6" t="s">
        <v>34</v>
      </c>
      <c r="E18" s="7">
        <v>1</v>
      </c>
      <c r="F18" s="7">
        <v>1</v>
      </c>
      <c r="G18" s="7"/>
      <c r="H18" s="8">
        <f t="shared" si="0"/>
        <v>0</v>
      </c>
    </row>
    <row r="19" spans="1:8" x14ac:dyDescent="0.3">
      <c r="A19" s="4" t="s">
        <v>12</v>
      </c>
      <c r="B19" s="4" t="s">
        <v>35</v>
      </c>
      <c r="C19" s="4" t="s">
        <v>11</v>
      </c>
      <c r="D19" s="5" t="s">
        <v>11</v>
      </c>
      <c r="E19" s="5" t="s">
        <v>11</v>
      </c>
      <c r="F19" s="5" t="s">
        <v>11</v>
      </c>
      <c r="G19" s="5"/>
      <c r="H19" s="9"/>
    </row>
    <row r="20" spans="1:8" ht="86.4" x14ac:dyDescent="0.3">
      <c r="A20" s="6" t="s">
        <v>36</v>
      </c>
      <c r="B20" s="6" t="s">
        <v>37</v>
      </c>
      <c r="C20" s="6" t="s">
        <v>38</v>
      </c>
      <c r="D20" s="6" t="s">
        <v>39</v>
      </c>
      <c r="E20" s="7">
        <v>639</v>
      </c>
      <c r="F20" s="7">
        <v>1</v>
      </c>
      <c r="G20" s="7"/>
      <c r="H20" s="8">
        <f t="shared" si="0"/>
        <v>0</v>
      </c>
    </row>
    <row r="21" spans="1:8" ht="86.4" x14ac:dyDescent="0.3">
      <c r="A21" s="6" t="s">
        <v>40</v>
      </c>
      <c r="B21" s="6" t="s">
        <v>41</v>
      </c>
      <c r="C21" s="6" t="s">
        <v>42</v>
      </c>
      <c r="D21" s="6" t="s">
        <v>39</v>
      </c>
      <c r="E21" s="7">
        <v>639</v>
      </c>
      <c r="F21" s="7">
        <v>1</v>
      </c>
      <c r="G21" s="7"/>
      <c r="H21" s="8">
        <f t="shared" si="0"/>
        <v>0</v>
      </c>
    </row>
    <row r="22" spans="1:8" ht="43.2" x14ac:dyDescent="0.3">
      <c r="A22" s="6" t="s">
        <v>43</v>
      </c>
      <c r="B22" s="6" t="s">
        <v>44</v>
      </c>
      <c r="C22" s="6" t="s">
        <v>45</v>
      </c>
      <c r="D22" s="6" t="s">
        <v>46</v>
      </c>
      <c r="E22" s="7">
        <v>19.72</v>
      </c>
      <c r="F22" s="7">
        <v>1</v>
      </c>
      <c r="G22" s="7"/>
      <c r="H22" s="8">
        <f t="shared" si="0"/>
        <v>0</v>
      </c>
    </row>
    <row r="23" spans="1:8" ht="86.4" x14ac:dyDescent="0.3">
      <c r="A23" s="6" t="s">
        <v>43</v>
      </c>
      <c r="B23" s="6" t="s">
        <v>47</v>
      </c>
      <c r="C23" s="6" t="s">
        <v>45</v>
      </c>
      <c r="D23" s="6" t="s">
        <v>46</v>
      </c>
      <c r="E23" s="7">
        <v>437.2</v>
      </c>
      <c r="F23" s="7">
        <v>1</v>
      </c>
      <c r="G23" s="7"/>
      <c r="H23" s="8">
        <f t="shared" si="0"/>
        <v>0</v>
      </c>
    </row>
    <row r="24" spans="1:8" ht="100.8" x14ac:dyDescent="0.3">
      <c r="A24" s="6" t="s">
        <v>48</v>
      </c>
      <c r="B24" s="6" t="s">
        <v>49</v>
      </c>
      <c r="C24" s="6" t="s">
        <v>50</v>
      </c>
      <c r="D24" s="6" t="s">
        <v>46</v>
      </c>
      <c r="E24" s="7">
        <v>137.08000000000001</v>
      </c>
      <c r="F24" s="7">
        <v>1</v>
      </c>
      <c r="G24" s="7"/>
      <c r="H24" s="8">
        <f t="shared" si="0"/>
        <v>0</v>
      </c>
    </row>
    <row r="25" spans="1:8" ht="72" x14ac:dyDescent="0.3">
      <c r="A25" s="6" t="s">
        <v>51</v>
      </c>
      <c r="B25" s="6" t="s">
        <v>52</v>
      </c>
      <c r="C25" s="6" t="s">
        <v>53</v>
      </c>
      <c r="D25" s="6" t="s">
        <v>46</v>
      </c>
      <c r="E25" s="7">
        <v>45.42</v>
      </c>
      <c r="F25" s="7">
        <v>1</v>
      </c>
      <c r="G25" s="7"/>
      <c r="H25" s="8">
        <f t="shared" si="0"/>
        <v>0</v>
      </c>
    </row>
    <row r="26" spans="1:8" ht="72" x14ac:dyDescent="0.3">
      <c r="A26" s="6" t="s">
        <v>51</v>
      </c>
      <c r="B26" s="6" t="s">
        <v>54</v>
      </c>
      <c r="C26" s="6" t="s">
        <v>53</v>
      </c>
      <c r="D26" s="6" t="s">
        <v>46</v>
      </c>
      <c r="E26" s="7">
        <v>127.8</v>
      </c>
      <c r="F26" s="7">
        <v>1</v>
      </c>
      <c r="G26" s="7"/>
      <c r="H26" s="8">
        <f t="shared" si="0"/>
        <v>0</v>
      </c>
    </row>
    <row r="27" spans="1:8" x14ac:dyDescent="0.3">
      <c r="A27" s="4" t="s">
        <v>12</v>
      </c>
      <c r="B27" s="4" t="s">
        <v>55</v>
      </c>
      <c r="C27" s="4" t="s">
        <v>11</v>
      </c>
      <c r="D27" s="5" t="s">
        <v>11</v>
      </c>
      <c r="E27" s="5" t="s">
        <v>11</v>
      </c>
      <c r="F27" s="5" t="s">
        <v>11</v>
      </c>
      <c r="G27" s="5"/>
      <c r="H27" s="9"/>
    </row>
    <row r="28" spans="1:8" ht="57.6" x14ac:dyDescent="0.3">
      <c r="A28" s="6" t="s">
        <v>56</v>
      </c>
      <c r="B28" s="6" t="s">
        <v>57</v>
      </c>
      <c r="C28" s="6" t="s">
        <v>58</v>
      </c>
      <c r="D28" s="6" t="s">
        <v>39</v>
      </c>
      <c r="E28" s="7">
        <v>45.8</v>
      </c>
      <c r="F28" s="7">
        <v>1</v>
      </c>
      <c r="G28" s="7"/>
      <c r="H28" s="8">
        <f t="shared" si="0"/>
        <v>0</v>
      </c>
    </row>
    <row r="29" spans="1:8" ht="100.8" x14ac:dyDescent="0.3">
      <c r="A29" s="6" t="s">
        <v>59</v>
      </c>
      <c r="B29" s="6" t="s">
        <v>60</v>
      </c>
      <c r="C29" s="6" t="s">
        <v>61</v>
      </c>
      <c r="D29" s="6" t="s">
        <v>46</v>
      </c>
      <c r="E29" s="7">
        <v>6.2</v>
      </c>
      <c r="F29" s="7">
        <v>1</v>
      </c>
      <c r="G29" s="7"/>
      <c r="H29" s="8">
        <f t="shared" si="0"/>
        <v>0</v>
      </c>
    </row>
    <row r="30" spans="1:8" ht="86.4" x14ac:dyDescent="0.3">
      <c r="A30" s="6" t="s">
        <v>62</v>
      </c>
      <c r="B30" s="6" t="s">
        <v>63</v>
      </c>
      <c r="C30" s="6" t="s">
        <v>64</v>
      </c>
      <c r="D30" s="6" t="s">
        <v>46</v>
      </c>
      <c r="E30" s="7">
        <v>6.2</v>
      </c>
      <c r="F30" s="7">
        <v>1</v>
      </c>
      <c r="G30" s="7"/>
      <c r="H30" s="8">
        <f t="shared" si="0"/>
        <v>0</v>
      </c>
    </row>
    <row r="31" spans="1:8" ht="72" x14ac:dyDescent="0.3">
      <c r="A31" s="6" t="s">
        <v>65</v>
      </c>
      <c r="B31" s="6" t="s">
        <v>66</v>
      </c>
      <c r="C31" s="6" t="s">
        <v>67</v>
      </c>
      <c r="D31" s="6" t="s">
        <v>68</v>
      </c>
      <c r="E31" s="7">
        <v>3.7</v>
      </c>
      <c r="F31" s="7">
        <v>1</v>
      </c>
      <c r="G31" s="7"/>
      <c r="H31" s="8">
        <f t="shared" si="0"/>
        <v>0</v>
      </c>
    </row>
    <row r="32" spans="1:8" ht="72" x14ac:dyDescent="0.3">
      <c r="A32" s="6" t="s">
        <v>69</v>
      </c>
      <c r="B32" s="6" t="s">
        <v>70</v>
      </c>
      <c r="C32" s="6" t="s">
        <v>71</v>
      </c>
      <c r="D32" s="6" t="s">
        <v>39</v>
      </c>
      <c r="E32" s="7">
        <v>6.3</v>
      </c>
      <c r="F32" s="7">
        <v>1</v>
      </c>
      <c r="G32" s="7"/>
      <c r="H32" s="8">
        <f t="shared" si="0"/>
        <v>0</v>
      </c>
    </row>
    <row r="33" spans="1:8" ht="72" x14ac:dyDescent="0.3">
      <c r="A33" s="6" t="s">
        <v>69</v>
      </c>
      <c r="B33" s="6" t="s">
        <v>72</v>
      </c>
      <c r="C33" s="6" t="s">
        <v>71</v>
      </c>
      <c r="D33" s="6" t="s">
        <v>39</v>
      </c>
      <c r="E33" s="7">
        <v>6.3</v>
      </c>
      <c r="F33" s="7">
        <v>1</v>
      </c>
      <c r="G33" s="7"/>
      <c r="H33" s="8">
        <f t="shared" si="0"/>
        <v>0</v>
      </c>
    </row>
    <row r="34" spans="1:8" ht="72" x14ac:dyDescent="0.3">
      <c r="A34" s="6" t="s">
        <v>69</v>
      </c>
      <c r="B34" s="6" t="s">
        <v>73</v>
      </c>
      <c r="C34" s="6" t="s">
        <v>71</v>
      </c>
      <c r="D34" s="6" t="s">
        <v>39</v>
      </c>
      <c r="E34" s="7">
        <v>31.5</v>
      </c>
      <c r="F34" s="7">
        <v>1</v>
      </c>
      <c r="G34" s="7"/>
      <c r="H34" s="8">
        <f t="shared" si="0"/>
        <v>0</v>
      </c>
    </row>
    <row r="35" spans="1:8" ht="72" x14ac:dyDescent="0.3">
      <c r="A35" s="6" t="s">
        <v>69</v>
      </c>
      <c r="B35" s="6" t="s">
        <v>74</v>
      </c>
      <c r="C35" s="6" t="s">
        <v>71</v>
      </c>
      <c r="D35" s="6" t="s">
        <v>39</v>
      </c>
      <c r="E35" s="7">
        <v>31.5</v>
      </c>
      <c r="F35" s="7">
        <v>1</v>
      </c>
      <c r="G35" s="7"/>
      <c r="H35" s="8">
        <f t="shared" si="0"/>
        <v>0</v>
      </c>
    </row>
    <row r="36" spans="1:8" ht="28.8" x14ac:dyDescent="0.3">
      <c r="A36" s="6" t="s">
        <v>75</v>
      </c>
      <c r="B36" s="6" t="s">
        <v>76</v>
      </c>
      <c r="C36" s="6" t="s">
        <v>77</v>
      </c>
      <c r="D36" s="6" t="s">
        <v>39</v>
      </c>
      <c r="E36" s="7">
        <v>31.5</v>
      </c>
      <c r="F36" s="7">
        <v>1</v>
      </c>
      <c r="G36" s="7"/>
      <c r="H36" s="8">
        <f t="shared" si="0"/>
        <v>0</v>
      </c>
    </row>
    <row r="37" spans="1:8" x14ac:dyDescent="0.3">
      <c r="A37" s="4" t="s">
        <v>12</v>
      </c>
      <c r="B37" s="4" t="s">
        <v>78</v>
      </c>
      <c r="C37" s="4" t="s">
        <v>11</v>
      </c>
      <c r="D37" s="5" t="s">
        <v>11</v>
      </c>
      <c r="E37" s="5" t="s">
        <v>11</v>
      </c>
      <c r="F37" s="5" t="s">
        <v>11</v>
      </c>
      <c r="G37" s="5"/>
      <c r="H37" s="9"/>
    </row>
    <row r="38" spans="1:8" ht="57.6" x14ac:dyDescent="0.3">
      <c r="A38" s="6" t="s">
        <v>79</v>
      </c>
      <c r="B38" s="6" t="s">
        <v>80</v>
      </c>
      <c r="C38" s="6" t="s">
        <v>81</v>
      </c>
      <c r="D38" s="6" t="s">
        <v>39</v>
      </c>
      <c r="E38" s="7">
        <v>734</v>
      </c>
      <c r="F38" s="7">
        <v>1</v>
      </c>
      <c r="G38" s="7"/>
      <c r="H38" s="8">
        <f t="shared" si="0"/>
        <v>0</v>
      </c>
    </row>
    <row r="39" spans="1:8" ht="86.4" x14ac:dyDescent="0.3">
      <c r="A39" s="6" t="s">
        <v>82</v>
      </c>
      <c r="B39" s="6" t="s">
        <v>83</v>
      </c>
      <c r="C39" s="6" t="s">
        <v>84</v>
      </c>
      <c r="D39" s="6" t="s">
        <v>39</v>
      </c>
      <c r="E39" s="7">
        <v>734</v>
      </c>
      <c r="F39" s="7">
        <v>1</v>
      </c>
      <c r="G39" s="7"/>
      <c r="H39" s="8">
        <f t="shared" si="0"/>
        <v>0</v>
      </c>
    </row>
    <row r="40" spans="1:8" ht="57.6" x14ac:dyDescent="0.3">
      <c r="A40" s="6" t="s">
        <v>85</v>
      </c>
      <c r="B40" s="6" t="s">
        <v>86</v>
      </c>
      <c r="C40" s="6" t="s">
        <v>87</v>
      </c>
      <c r="D40" s="6" t="s">
        <v>39</v>
      </c>
      <c r="E40" s="7">
        <v>734</v>
      </c>
      <c r="F40" s="7">
        <v>1</v>
      </c>
      <c r="G40" s="7"/>
      <c r="H40" s="8">
        <f t="shared" si="0"/>
        <v>0</v>
      </c>
    </row>
    <row r="41" spans="1:8" ht="43.2" x14ac:dyDescent="0.3">
      <c r="A41" s="6" t="s">
        <v>88</v>
      </c>
      <c r="B41" s="6" t="s">
        <v>89</v>
      </c>
      <c r="C41" s="6" t="s">
        <v>90</v>
      </c>
      <c r="D41" s="6" t="s">
        <v>46</v>
      </c>
      <c r="E41" s="7">
        <v>74</v>
      </c>
      <c r="F41" s="7">
        <v>1</v>
      </c>
      <c r="G41" s="7"/>
      <c r="H41" s="8">
        <f t="shared" si="0"/>
        <v>0</v>
      </c>
    </row>
    <row r="42" spans="1:8" ht="86.4" x14ac:dyDescent="0.3">
      <c r="A42" s="6" t="s">
        <v>91</v>
      </c>
      <c r="B42" s="6" t="s">
        <v>92</v>
      </c>
      <c r="C42" s="6" t="s">
        <v>93</v>
      </c>
      <c r="D42" s="6" t="s">
        <v>68</v>
      </c>
      <c r="E42" s="7">
        <v>122.7</v>
      </c>
      <c r="F42" s="7">
        <v>1</v>
      </c>
      <c r="G42" s="7"/>
      <c r="H42" s="8">
        <f t="shared" si="0"/>
        <v>0</v>
      </c>
    </row>
    <row r="43" spans="1:8" ht="86.4" x14ac:dyDescent="0.3">
      <c r="A43" s="6" t="s">
        <v>94</v>
      </c>
      <c r="B43" s="6" t="s">
        <v>95</v>
      </c>
      <c r="C43" s="6" t="s">
        <v>96</v>
      </c>
      <c r="D43" s="6" t="s">
        <v>46</v>
      </c>
      <c r="E43" s="7">
        <v>411.5</v>
      </c>
      <c r="F43" s="7">
        <v>1</v>
      </c>
      <c r="G43" s="7"/>
      <c r="H43" s="8">
        <f t="shared" si="0"/>
        <v>0</v>
      </c>
    </row>
    <row r="44" spans="1:8" x14ac:dyDescent="0.3">
      <c r="A44" s="4" t="s">
        <v>12</v>
      </c>
      <c r="B44" s="4" t="s">
        <v>97</v>
      </c>
      <c r="C44" s="4" t="s">
        <v>11</v>
      </c>
      <c r="D44" s="5" t="s">
        <v>11</v>
      </c>
      <c r="E44" s="5" t="s">
        <v>11</v>
      </c>
      <c r="F44" s="5" t="s">
        <v>11</v>
      </c>
      <c r="G44" s="5"/>
      <c r="H44" s="9"/>
    </row>
    <row r="45" spans="1:8" ht="72" x14ac:dyDescent="0.3">
      <c r="A45" s="6" t="s">
        <v>98</v>
      </c>
      <c r="B45" s="6" t="s">
        <v>99</v>
      </c>
      <c r="C45" s="6" t="s">
        <v>100</v>
      </c>
      <c r="D45" s="6" t="s">
        <v>46</v>
      </c>
      <c r="E45" s="7">
        <v>18.37</v>
      </c>
      <c r="F45" s="7">
        <v>1</v>
      </c>
      <c r="G45" s="7"/>
      <c r="H45" s="8">
        <f t="shared" si="0"/>
        <v>0</v>
      </c>
    </row>
    <row r="46" spans="1:8" ht="129.6" x14ac:dyDescent="0.3">
      <c r="A46" s="6" t="s">
        <v>98</v>
      </c>
      <c r="B46" s="6" t="s">
        <v>101</v>
      </c>
      <c r="C46" s="6" t="s">
        <v>100</v>
      </c>
      <c r="D46" s="6" t="s">
        <v>46</v>
      </c>
      <c r="E46" s="7">
        <v>18.37</v>
      </c>
      <c r="F46" s="7">
        <v>1</v>
      </c>
      <c r="G46" s="7"/>
      <c r="H46" s="8">
        <f t="shared" si="0"/>
        <v>0</v>
      </c>
    </row>
    <row r="47" spans="1:8" ht="86.4" x14ac:dyDescent="0.3">
      <c r="A47" s="6" t="s">
        <v>75</v>
      </c>
      <c r="B47" s="6" t="s">
        <v>102</v>
      </c>
      <c r="C47" s="6" t="s">
        <v>77</v>
      </c>
      <c r="D47" s="6" t="s">
        <v>46</v>
      </c>
      <c r="E47" s="7">
        <v>18.37</v>
      </c>
      <c r="F47" s="7">
        <v>1</v>
      </c>
      <c r="G47" s="7"/>
      <c r="H47" s="8">
        <f t="shared" si="0"/>
        <v>0</v>
      </c>
    </row>
    <row r="48" spans="1:8" ht="72" x14ac:dyDescent="0.3">
      <c r="A48" s="6" t="s">
        <v>98</v>
      </c>
      <c r="B48" s="6" t="s">
        <v>103</v>
      </c>
      <c r="C48" s="6" t="s">
        <v>100</v>
      </c>
      <c r="D48" s="6" t="s">
        <v>46</v>
      </c>
      <c r="E48" s="7">
        <v>1.3</v>
      </c>
      <c r="F48" s="7">
        <v>1</v>
      </c>
      <c r="G48" s="7"/>
      <c r="H48" s="8">
        <f t="shared" si="0"/>
        <v>0</v>
      </c>
    </row>
    <row r="49" spans="1:8" ht="86.4" x14ac:dyDescent="0.3">
      <c r="A49" s="6" t="s">
        <v>98</v>
      </c>
      <c r="B49" s="6" t="s">
        <v>104</v>
      </c>
      <c r="C49" s="6" t="s">
        <v>100</v>
      </c>
      <c r="D49" s="6" t="s">
        <v>46</v>
      </c>
      <c r="E49" s="7">
        <v>1.3</v>
      </c>
      <c r="F49" s="7">
        <v>1</v>
      </c>
      <c r="G49" s="7"/>
      <c r="H49" s="8">
        <f t="shared" si="0"/>
        <v>0</v>
      </c>
    </row>
    <row r="50" spans="1:8" x14ac:dyDescent="0.3">
      <c r="A50" s="4" t="s">
        <v>12</v>
      </c>
      <c r="B50" s="4" t="s">
        <v>105</v>
      </c>
      <c r="C50" s="4" t="s">
        <v>11</v>
      </c>
      <c r="D50" s="5" t="s">
        <v>11</v>
      </c>
      <c r="E50" s="5" t="s">
        <v>11</v>
      </c>
      <c r="F50" s="5" t="s">
        <v>11</v>
      </c>
      <c r="G50" s="5"/>
      <c r="H50" s="9"/>
    </row>
    <row r="51" spans="1:8" ht="86.4" x14ac:dyDescent="0.3">
      <c r="A51" s="6" t="s">
        <v>106</v>
      </c>
      <c r="B51" s="6" t="s">
        <v>107</v>
      </c>
      <c r="C51" s="6" t="s">
        <v>108</v>
      </c>
      <c r="D51" s="6" t="s">
        <v>46</v>
      </c>
      <c r="E51" s="7">
        <v>2</v>
      </c>
      <c r="F51" s="7">
        <v>1</v>
      </c>
      <c r="G51" s="7"/>
      <c r="H51" s="8">
        <f t="shared" si="0"/>
        <v>0</v>
      </c>
    </row>
    <row r="52" spans="1:8" ht="100.8" x14ac:dyDescent="0.3">
      <c r="A52" s="6" t="s">
        <v>109</v>
      </c>
      <c r="B52" s="6" t="s">
        <v>110</v>
      </c>
      <c r="C52" s="6" t="s">
        <v>111</v>
      </c>
      <c r="D52" s="6" t="s">
        <v>46</v>
      </c>
      <c r="E52" s="7">
        <v>2</v>
      </c>
      <c r="F52" s="7">
        <v>1</v>
      </c>
      <c r="G52" s="7"/>
      <c r="H52" s="8">
        <f t="shared" si="0"/>
        <v>0</v>
      </c>
    </row>
    <row r="53" spans="1:8" ht="43.2" x14ac:dyDescent="0.3">
      <c r="A53" s="6" t="s">
        <v>112</v>
      </c>
      <c r="B53" s="6" t="s">
        <v>113</v>
      </c>
      <c r="C53" s="6" t="s">
        <v>114</v>
      </c>
      <c r="D53" s="6" t="s">
        <v>46</v>
      </c>
      <c r="E53" s="7">
        <v>2</v>
      </c>
      <c r="F53" s="7">
        <v>2</v>
      </c>
      <c r="G53" s="7"/>
      <c r="H53" s="8">
        <f t="shared" si="0"/>
        <v>0</v>
      </c>
    </row>
    <row r="54" spans="1:8" x14ac:dyDescent="0.3">
      <c r="A54" s="4" t="s">
        <v>12</v>
      </c>
      <c r="B54" s="4" t="s">
        <v>115</v>
      </c>
      <c r="C54" s="4" t="s">
        <v>11</v>
      </c>
      <c r="D54" s="5" t="s">
        <v>11</v>
      </c>
      <c r="E54" s="5" t="s">
        <v>11</v>
      </c>
      <c r="F54" s="5" t="s">
        <v>11</v>
      </c>
      <c r="G54" s="5"/>
      <c r="H54" s="9"/>
    </row>
    <row r="55" spans="1:8" ht="72" x14ac:dyDescent="0.3">
      <c r="A55" s="6" t="s">
        <v>11</v>
      </c>
      <c r="B55" s="6" t="s">
        <v>116</v>
      </c>
      <c r="C55" s="6" t="s">
        <v>11</v>
      </c>
      <c r="D55" s="6" t="s">
        <v>28</v>
      </c>
      <c r="E55" s="7">
        <v>1</v>
      </c>
      <c r="F55" s="7">
        <v>1</v>
      </c>
      <c r="G55" s="7"/>
      <c r="H55" s="8">
        <f t="shared" si="0"/>
        <v>0</v>
      </c>
    </row>
    <row r="56" spans="1:8" x14ac:dyDescent="0.3">
      <c r="A56" s="31" t="s">
        <v>117</v>
      </c>
      <c r="B56" s="32"/>
      <c r="C56" s="32"/>
      <c r="D56" s="32"/>
      <c r="E56" s="32"/>
      <c r="F56" s="32"/>
      <c r="G56" s="33"/>
      <c r="H56" s="21">
        <f>SUM(H12:H55)</f>
        <v>0</v>
      </c>
    </row>
    <row r="57" spans="1:8" x14ac:dyDescent="0.3">
      <c r="A57" s="31" t="s">
        <v>118</v>
      </c>
      <c r="B57" s="32"/>
      <c r="C57" s="32"/>
      <c r="D57" s="32"/>
      <c r="E57" s="32"/>
      <c r="F57" s="32"/>
      <c r="G57" s="33"/>
      <c r="H57" s="21">
        <f>ROUND(H56*0.23,2)</f>
        <v>0</v>
      </c>
    </row>
    <row r="58" spans="1:8" x14ac:dyDescent="0.3">
      <c r="A58" s="31" t="s">
        <v>119</v>
      </c>
      <c r="B58" s="32"/>
      <c r="C58" s="32"/>
      <c r="D58" s="32"/>
      <c r="E58" s="32"/>
      <c r="F58" s="32"/>
      <c r="G58" s="33"/>
      <c r="H58" s="21">
        <f>H56+H57</f>
        <v>0</v>
      </c>
    </row>
  </sheetData>
  <mergeCells count="5">
    <mergeCell ref="G6:H6"/>
    <mergeCell ref="A56:G56"/>
    <mergeCell ref="A57:G57"/>
    <mergeCell ref="A58:G58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"/>
  <sheetViews>
    <sheetView topLeftCell="A34" workbookViewId="0">
      <selection activeCell="H45" sqref="H45"/>
    </sheetView>
  </sheetViews>
  <sheetFormatPr defaultRowHeight="14.4" x14ac:dyDescent="0.3"/>
  <cols>
    <col min="1" max="1" width="22.88671875" customWidth="1"/>
    <col min="2" max="2" width="56.6640625" customWidth="1"/>
    <col min="3" max="3" width="36.88671875" customWidth="1"/>
    <col min="4" max="4" width="14" customWidth="1"/>
    <col min="5" max="5" width="15" customWidth="1"/>
    <col min="6" max="7" width="13" customWidth="1"/>
    <col min="8" max="8" width="21.88671875" customWidth="1"/>
  </cols>
  <sheetData>
    <row r="6" spans="1:8" ht="21" x14ac:dyDescent="0.4">
      <c r="B6" s="30" t="s">
        <v>138</v>
      </c>
      <c r="C6" s="30"/>
    </row>
    <row r="8" spans="1:8" ht="21" x14ac:dyDescent="0.4">
      <c r="G8" s="30" t="s">
        <v>176</v>
      </c>
      <c r="H8" s="30"/>
    </row>
    <row r="10" spans="1:8" ht="43.2" x14ac:dyDescent="0.3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2" t="s">
        <v>7</v>
      </c>
      <c r="H10" s="1" t="s">
        <v>137</v>
      </c>
    </row>
    <row r="11" spans="1:8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28.8" x14ac:dyDescent="0.3">
      <c r="A12" s="4" t="s">
        <v>9</v>
      </c>
      <c r="B12" s="4" t="s">
        <v>136</v>
      </c>
      <c r="C12" s="14" t="s">
        <v>11</v>
      </c>
      <c r="D12" s="14" t="s">
        <v>11</v>
      </c>
      <c r="E12" s="14" t="s">
        <v>11</v>
      </c>
      <c r="F12" s="14" t="s">
        <v>11</v>
      </c>
      <c r="G12" s="14"/>
      <c r="H12" s="14" t="s">
        <v>11</v>
      </c>
    </row>
    <row r="13" spans="1:8" x14ac:dyDescent="0.3">
      <c r="A13" s="4" t="s">
        <v>12</v>
      </c>
      <c r="B13" s="4" t="s">
        <v>13</v>
      </c>
      <c r="C13" s="4" t="s">
        <v>11</v>
      </c>
      <c r="D13" s="14" t="s">
        <v>11</v>
      </c>
      <c r="E13" s="14" t="s">
        <v>11</v>
      </c>
      <c r="F13" s="14" t="s">
        <v>11</v>
      </c>
      <c r="G13" s="14"/>
      <c r="H13" s="14" t="s">
        <v>11</v>
      </c>
    </row>
    <row r="14" spans="1:8" ht="72" x14ac:dyDescent="0.3">
      <c r="A14" s="12" t="s">
        <v>14</v>
      </c>
      <c r="B14" s="12" t="s">
        <v>135</v>
      </c>
      <c r="C14" s="12" t="s">
        <v>16</v>
      </c>
      <c r="D14" s="12" t="s">
        <v>17</v>
      </c>
      <c r="E14" s="11">
        <v>0.122</v>
      </c>
      <c r="F14" s="11">
        <v>1</v>
      </c>
      <c r="G14" s="11"/>
      <c r="H14" s="10">
        <f>E14*G14</f>
        <v>0</v>
      </c>
    </row>
    <row r="15" spans="1:8" ht="72" x14ac:dyDescent="0.3">
      <c r="A15" s="12" t="s">
        <v>18</v>
      </c>
      <c r="B15" s="12" t="s">
        <v>134</v>
      </c>
      <c r="C15" s="12" t="s">
        <v>20</v>
      </c>
      <c r="D15" s="12" t="s">
        <v>17</v>
      </c>
      <c r="E15" s="11">
        <v>6.0000000000000001E-3</v>
      </c>
      <c r="F15" s="11">
        <v>1</v>
      </c>
      <c r="G15" s="11"/>
      <c r="H15" s="10">
        <f>E15*G15</f>
        <v>0</v>
      </c>
    </row>
    <row r="16" spans="1:8" ht="57.6" x14ac:dyDescent="0.3">
      <c r="A16" s="12" t="s">
        <v>21</v>
      </c>
      <c r="B16" s="12" t="s">
        <v>22</v>
      </c>
      <c r="C16" s="12" t="s">
        <v>23</v>
      </c>
      <c r="D16" s="12" t="s">
        <v>24</v>
      </c>
      <c r="E16" s="11">
        <v>2</v>
      </c>
      <c r="F16" s="11">
        <v>1</v>
      </c>
      <c r="G16" s="11"/>
      <c r="H16" s="10">
        <f>E16*G16</f>
        <v>0</v>
      </c>
    </row>
    <row r="17" spans="1:8" ht="43.2" x14ac:dyDescent="0.3">
      <c r="A17" s="12" t="s">
        <v>25</v>
      </c>
      <c r="B17" s="12" t="s">
        <v>26</v>
      </c>
      <c r="C17" s="12" t="s">
        <v>27</v>
      </c>
      <c r="D17" s="12" t="s">
        <v>28</v>
      </c>
      <c r="E17" s="11">
        <v>1</v>
      </c>
      <c r="F17" s="11">
        <v>1</v>
      </c>
      <c r="G17" s="11"/>
      <c r="H17" s="10">
        <f>E17*G17</f>
        <v>0</v>
      </c>
    </row>
    <row r="18" spans="1:8" x14ac:dyDescent="0.3">
      <c r="A18" s="4" t="s">
        <v>29</v>
      </c>
      <c r="B18" s="4" t="s">
        <v>78</v>
      </c>
      <c r="C18" s="4" t="s">
        <v>11</v>
      </c>
      <c r="D18" s="14" t="s">
        <v>11</v>
      </c>
      <c r="E18" s="14" t="s">
        <v>11</v>
      </c>
      <c r="F18" s="14" t="s">
        <v>11</v>
      </c>
      <c r="G18" s="14"/>
      <c r="H18" s="13"/>
    </row>
    <row r="19" spans="1:8" x14ac:dyDescent="0.3">
      <c r="A19" s="4" t="s">
        <v>12</v>
      </c>
      <c r="B19" s="4" t="s">
        <v>35</v>
      </c>
      <c r="C19" s="4" t="s">
        <v>11</v>
      </c>
      <c r="D19" s="14" t="s">
        <v>11</v>
      </c>
      <c r="E19" s="14" t="s">
        <v>11</v>
      </c>
      <c r="F19" s="14" t="s">
        <v>11</v>
      </c>
      <c r="G19" s="14"/>
      <c r="H19" s="13"/>
    </row>
    <row r="20" spans="1:8" ht="86.4" x14ac:dyDescent="0.3">
      <c r="A20" s="12" t="s">
        <v>36</v>
      </c>
      <c r="B20" s="12" t="s">
        <v>37</v>
      </c>
      <c r="C20" s="12" t="s">
        <v>38</v>
      </c>
      <c r="D20" s="12" t="s">
        <v>39</v>
      </c>
      <c r="E20" s="11">
        <v>212</v>
      </c>
      <c r="F20" s="11">
        <v>1</v>
      </c>
      <c r="G20" s="11"/>
      <c r="H20" s="10">
        <f t="shared" ref="H20:H25" si="0">E20*G20</f>
        <v>0</v>
      </c>
    </row>
    <row r="21" spans="1:8" ht="86.4" x14ac:dyDescent="0.3">
      <c r="A21" s="12" t="s">
        <v>40</v>
      </c>
      <c r="B21" s="12" t="s">
        <v>133</v>
      </c>
      <c r="C21" s="12" t="s">
        <v>42</v>
      </c>
      <c r="D21" s="12" t="s">
        <v>39</v>
      </c>
      <c r="E21" s="11">
        <v>212</v>
      </c>
      <c r="F21" s="11">
        <v>1</v>
      </c>
      <c r="G21" s="11"/>
      <c r="H21" s="10">
        <f t="shared" si="0"/>
        <v>0</v>
      </c>
    </row>
    <row r="22" spans="1:8" ht="43.2" x14ac:dyDescent="0.3">
      <c r="A22" s="12" t="s">
        <v>43</v>
      </c>
      <c r="B22" s="12" t="s">
        <v>132</v>
      </c>
      <c r="C22" s="12" t="s">
        <v>45</v>
      </c>
      <c r="D22" s="12" t="s">
        <v>46</v>
      </c>
      <c r="E22" s="11">
        <v>683.1</v>
      </c>
      <c r="F22" s="11">
        <v>1</v>
      </c>
      <c r="G22" s="11"/>
      <c r="H22" s="10">
        <f t="shared" si="0"/>
        <v>0</v>
      </c>
    </row>
    <row r="23" spans="1:8" ht="100.8" x14ac:dyDescent="0.3">
      <c r="A23" s="12" t="s">
        <v>48</v>
      </c>
      <c r="B23" s="12" t="s">
        <v>131</v>
      </c>
      <c r="C23" s="12" t="s">
        <v>50</v>
      </c>
      <c r="D23" s="12" t="s">
        <v>46</v>
      </c>
      <c r="E23" s="11">
        <v>204.93</v>
      </c>
      <c r="F23" s="11">
        <v>1</v>
      </c>
      <c r="G23" s="11"/>
      <c r="H23" s="10">
        <f t="shared" si="0"/>
        <v>0</v>
      </c>
    </row>
    <row r="24" spans="1:8" ht="86.4" x14ac:dyDescent="0.3">
      <c r="A24" s="12" t="s">
        <v>51</v>
      </c>
      <c r="B24" s="12" t="s">
        <v>130</v>
      </c>
      <c r="C24" s="12" t="s">
        <v>53</v>
      </c>
      <c r="D24" s="12" t="s">
        <v>46</v>
      </c>
      <c r="E24" s="11">
        <v>151.6</v>
      </c>
      <c r="F24" s="11">
        <v>1</v>
      </c>
      <c r="G24" s="11"/>
      <c r="H24" s="10">
        <f t="shared" si="0"/>
        <v>0</v>
      </c>
    </row>
    <row r="25" spans="1:8" ht="72" x14ac:dyDescent="0.3">
      <c r="A25" s="12" t="s">
        <v>51</v>
      </c>
      <c r="B25" s="12" t="s">
        <v>129</v>
      </c>
      <c r="C25" s="12" t="s">
        <v>53</v>
      </c>
      <c r="D25" s="12" t="s">
        <v>46</v>
      </c>
      <c r="E25" s="11">
        <v>42.4</v>
      </c>
      <c r="F25" s="11">
        <v>1</v>
      </c>
      <c r="G25" s="11"/>
      <c r="H25" s="10">
        <f t="shared" si="0"/>
        <v>0</v>
      </c>
    </row>
    <row r="26" spans="1:8" x14ac:dyDescent="0.3">
      <c r="A26" s="4" t="s">
        <v>12</v>
      </c>
      <c r="B26" s="4" t="s">
        <v>128</v>
      </c>
      <c r="C26" s="4" t="s">
        <v>11</v>
      </c>
      <c r="D26" s="14" t="s">
        <v>11</v>
      </c>
      <c r="E26" s="14" t="s">
        <v>11</v>
      </c>
      <c r="F26" s="14" t="s">
        <v>11</v>
      </c>
      <c r="G26" s="14"/>
      <c r="H26" s="13"/>
    </row>
    <row r="27" spans="1:8" ht="57.6" x14ac:dyDescent="0.3">
      <c r="A27" s="12" t="s">
        <v>79</v>
      </c>
      <c r="B27" s="12" t="s">
        <v>80</v>
      </c>
      <c r="C27" s="12" t="s">
        <v>81</v>
      </c>
      <c r="D27" s="12" t="s">
        <v>39</v>
      </c>
      <c r="E27" s="11">
        <v>734</v>
      </c>
      <c r="F27" s="11">
        <v>1</v>
      </c>
      <c r="G27" s="11"/>
      <c r="H27" s="10">
        <f t="shared" ref="H27:H34" si="1">E27*G27</f>
        <v>0</v>
      </c>
    </row>
    <row r="28" spans="1:8" ht="86.4" x14ac:dyDescent="0.3">
      <c r="A28" s="12" t="s">
        <v>82</v>
      </c>
      <c r="B28" s="12" t="s">
        <v>127</v>
      </c>
      <c r="C28" s="12" t="s">
        <v>84</v>
      </c>
      <c r="D28" s="12" t="s">
        <v>39</v>
      </c>
      <c r="E28" s="11">
        <v>734</v>
      </c>
      <c r="F28" s="11">
        <v>1</v>
      </c>
      <c r="G28" s="11"/>
      <c r="H28" s="10">
        <f t="shared" si="1"/>
        <v>0</v>
      </c>
    </row>
    <row r="29" spans="1:8" ht="57.6" x14ac:dyDescent="0.3">
      <c r="A29" s="12" t="s">
        <v>85</v>
      </c>
      <c r="B29" s="12" t="s">
        <v>86</v>
      </c>
      <c r="C29" s="12" t="s">
        <v>87</v>
      </c>
      <c r="D29" s="12" t="s">
        <v>39</v>
      </c>
      <c r="E29" s="11">
        <v>734</v>
      </c>
      <c r="F29" s="11">
        <v>1</v>
      </c>
      <c r="G29" s="11"/>
      <c r="H29" s="10">
        <f t="shared" si="1"/>
        <v>0</v>
      </c>
    </row>
    <row r="30" spans="1:8" ht="43.2" x14ac:dyDescent="0.3">
      <c r="A30" s="12" t="s">
        <v>88</v>
      </c>
      <c r="B30" s="12" t="s">
        <v>89</v>
      </c>
      <c r="C30" s="12" t="s">
        <v>90</v>
      </c>
      <c r="D30" s="12" t="s">
        <v>46</v>
      </c>
      <c r="E30" s="11">
        <v>74</v>
      </c>
      <c r="F30" s="11">
        <v>1</v>
      </c>
      <c r="G30" s="11"/>
      <c r="H30" s="10">
        <f t="shared" si="1"/>
        <v>0</v>
      </c>
    </row>
    <row r="31" spans="1:8" ht="72" x14ac:dyDescent="0.3">
      <c r="A31" s="12" t="s">
        <v>91</v>
      </c>
      <c r="B31" s="12" t="s">
        <v>126</v>
      </c>
      <c r="C31" s="12" t="s">
        <v>93</v>
      </c>
      <c r="D31" s="12" t="s">
        <v>68</v>
      </c>
      <c r="E31" s="11">
        <v>120</v>
      </c>
      <c r="F31" s="11">
        <v>1</v>
      </c>
      <c r="G31" s="11"/>
      <c r="H31" s="10">
        <f t="shared" si="1"/>
        <v>0</v>
      </c>
    </row>
    <row r="32" spans="1:8" ht="86.4" x14ac:dyDescent="0.3">
      <c r="A32" s="12" t="s">
        <v>94</v>
      </c>
      <c r="B32" s="12" t="s">
        <v>125</v>
      </c>
      <c r="C32" s="12" t="s">
        <v>96</v>
      </c>
      <c r="D32" s="12" t="s">
        <v>46</v>
      </c>
      <c r="E32" s="11">
        <v>531.5</v>
      </c>
      <c r="F32" s="11">
        <v>1</v>
      </c>
      <c r="G32" s="11"/>
      <c r="H32" s="10">
        <f t="shared" si="1"/>
        <v>0</v>
      </c>
    </row>
    <row r="33" spans="1:8" ht="57.6" x14ac:dyDescent="0.3">
      <c r="A33" s="12" t="s">
        <v>124</v>
      </c>
      <c r="B33" s="12" t="s">
        <v>123</v>
      </c>
      <c r="C33" s="12" t="s">
        <v>122</v>
      </c>
      <c r="D33" s="12" t="s">
        <v>46</v>
      </c>
      <c r="E33" s="11">
        <v>2</v>
      </c>
      <c r="F33" s="11">
        <v>1</v>
      </c>
      <c r="G33" s="11"/>
      <c r="H33" s="10">
        <f t="shared" si="1"/>
        <v>0</v>
      </c>
    </row>
    <row r="34" spans="1:8" ht="86.4" x14ac:dyDescent="0.3">
      <c r="A34" s="12" t="s">
        <v>62</v>
      </c>
      <c r="B34" s="12" t="s">
        <v>121</v>
      </c>
      <c r="C34" s="12" t="s">
        <v>64</v>
      </c>
      <c r="D34" s="12" t="s">
        <v>46</v>
      </c>
      <c r="E34" s="11">
        <v>2</v>
      </c>
      <c r="F34" s="11">
        <v>1</v>
      </c>
      <c r="G34" s="11"/>
      <c r="H34" s="10">
        <f t="shared" si="1"/>
        <v>0</v>
      </c>
    </row>
    <row r="35" spans="1:8" x14ac:dyDescent="0.3">
      <c r="A35" s="4" t="s">
        <v>12</v>
      </c>
      <c r="B35" s="4" t="s">
        <v>105</v>
      </c>
      <c r="C35" s="4" t="s">
        <v>11</v>
      </c>
      <c r="D35" s="14" t="s">
        <v>11</v>
      </c>
      <c r="E35" s="14" t="s">
        <v>11</v>
      </c>
      <c r="F35" s="14" t="s">
        <v>11</v>
      </c>
      <c r="G35" s="14"/>
      <c r="H35" s="13"/>
    </row>
    <row r="36" spans="1:8" ht="28.8" x14ac:dyDescent="0.3">
      <c r="A36" s="12" t="s">
        <v>11</v>
      </c>
      <c r="B36" s="12" t="s">
        <v>120</v>
      </c>
      <c r="C36" s="12" t="s">
        <v>11</v>
      </c>
      <c r="D36" s="12" t="s">
        <v>28</v>
      </c>
      <c r="E36" s="11">
        <v>3</v>
      </c>
      <c r="F36" s="11">
        <v>1</v>
      </c>
      <c r="G36" s="11"/>
      <c r="H36" s="10">
        <f>E36*G36</f>
        <v>0</v>
      </c>
    </row>
    <row r="37" spans="1:8" ht="86.4" x14ac:dyDescent="0.3">
      <c r="A37" s="12" t="s">
        <v>106</v>
      </c>
      <c r="B37" s="12" t="s">
        <v>107</v>
      </c>
      <c r="C37" s="12" t="s">
        <v>108</v>
      </c>
      <c r="D37" s="12" t="s">
        <v>46</v>
      </c>
      <c r="E37" s="11">
        <v>2</v>
      </c>
      <c r="F37" s="11">
        <v>1</v>
      </c>
      <c r="G37" s="11"/>
      <c r="H37" s="10">
        <f>E37*G37</f>
        <v>0</v>
      </c>
    </row>
    <row r="38" spans="1:8" ht="100.8" x14ac:dyDescent="0.3">
      <c r="A38" s="12" t="s">
        <v>109</v>
      </c>
      <c r="B38" s="12" t="s">
        <v>110</v>
      </c>
      <c r="C38" s="12" t="s">
        <v>111</v>
      </c>
      <c r="D38" s="12" t="s">
        <v>46</v>
      </c>
      <c r="E38" s="11">
        <v>2</v>
      </c>
      <c r="F38" s="11">
        <v>1</v>
      </c>
      <c r="G38" s="11"/>
      <c r="H38" s="10">
        <f>E38*G38</f>
        <v>0</v>
      </c>
    </row>
    <row r="39" spans="1:8" ht="43.2" x14ac:dyDescent="0.3">
      <c r="A39" s="12" t="s">
        <v>112</v>
      </c>
      <c r="B39" s="12" t="s">
        <v>113</v>
      </c>
      <c r="C39" s="12" t="s">
        <v>114</v>
      </c>
      <c r="D39" s="12" t="s">
        <v>46</v>
      </c>
      <c r="E39" s="11">
        <v>2</v>
      </c>
      <c r="F39" s="11">
        <v>2</v>
      </c>
      <c r="G39" s="11"/>
      <c r="H39" s="10">
        <f>E39*G39</f>
        <v>0</v>
      </c>
    </row>
    <row r="40" spans="1:8" x14ac:dyDescent="0.3">
      <c r="A40" s="4" t="s">
        <v>12</v>
      </c>
      <c r="B40" s="4" t="s">
        <v>115</v>
      </c>
      <c r="C40" s="4" t="s">
        <v>11</v>
      </c>
      <c r="D40" s="14" t="s">
        <v>11</v>
      </c>
      <c r="E40" s="14" t="s">
        <v>11</v>
      </c>
      <c r="F40" s="14" t="s">
        <v>11</v>
      </c>
      <c r="G40" s="14"/>
      <c r="H40" s="13"/>
    </row>
    <row r="41" spans="1:8" ht="72" x14ac:dyDescent="0.3">
      <c r="A41" s="12" t="s">
        <v>11</v>
      </c>
      <c r="B41" s="12" t="s">
        <v>116</v>
      </c>
      <c r="C41" s="12" t="s">
        <v>11</v>
      </c>
      <c r="D41" s="12" t="s">
        <v>28</v>
      </c>
      <c r="E41" s="11">
        <v>1</v>
      </c>
      <c r="F41" s="11">
        <v>1</v>
      </c>
      <c r="G41" s="11"/>
      <c r="H41" s="10">
        <f>E41*G41</f>
        <v>0</v>
      </c>
    </row>
    <row r="42" spans="1:8" x14ac:dyDescent="0.3">
      <c r="A42" s="35" t="s">
        <v>117</v>
      </c>
      <c r="B42" s="36"/>
      <c r="C42" s="36"/>
      <c r="D42" s="36"/>
      <c r="E42" s="36"/>
      <c r="F42" s="36"/>
      <c r="G42" s="37"/>
      <c r="H42" s="22">
        <f>SUM(H14:H41)</f>
        <v>0</v>
      </c>
    </row>
    <row r="43" spans="1:8" x14ac:dyDescent="0.3">
      <c r="A43" s="35" t="s">
        <v>118</v>
      </c>
      <c r="B43" s="36"/>
      <c r="C43" s="36"/>
      <c r="D43" s="36"/>
      <c r="E43" s="36"/>
      <c r="F43" s="36"/>
      <c r="G43" s="37"/>
      <c r="H43" s="22">
        <f>ROUND(H42*0.23,2)</f>
        <v>0</v>
      </c>
    </row>
    <row r="44" spans="1:8" x14ac:dyDescent="0.3">
      <c r="A44" s="35" t="s">
        <v>119</v>
      </c>
      <c r="B44" s="36"/>
      <c r="C44" s="36"/>
      <c r="D44" s="36"/>
      <c r="E44" s="36"/>
      <c r="F44" s="36"/>
      <c r="G44" s="37"/>
      <c r="H44" s="22">
        <f>H42+H43</f>
        <v>0</v>
      </c>
    </row>
  </sheetData>
  <mergeCells count="5">
    <mergeCell ref="B6:C6"/>
    <mergeCell ref="G8:H8"/>
    <mergeCell ref="A42:G42"/>
    <mergeCell ref="A43:G43"/>
    <mergeCell ref="A44:G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tabSelected="1" topLeftCell="A36" workbookViewId="0">
      <selection activeCell="H47" sqref="H47"/>
    </sheetView>
  </sheetViews>
  <sheetFormatPr defaultRowHeight="14.4" x14ac:dyDescent="0.3"/>
  <cols>
    <col min="1" max="1" width="22.88671875" customWidth="1"/>
    <col min="2" max="2" width="56.6640625" customWidth="1"/>
    <col min="3" max="3" width="36.88671875" customWidth="1"/>
    <col min="4" max="4" width="14" customWidth="1"/>
    <col min="5" max="5" width="14.88671875" customWidth="1"/>
    <col min="6" max="7" width="13" customWidth="1"/>
    <col min="8" max="8" width="21.88671875" customWidth="1"/>
  </cols>
  <sheetData>
    <row r="5" spans="1:8" ht="21" x14ac:dyDescent="0.4">
      <c r="B5" s="30" t="s">
        <v>157</v>
      </c>
      <c r="C5" s="30"/>
    </row>
    <row r="7" spans="1:8" ht="21" x14ac:dyDescent="0.4">
      <c r="G7" s="30" t="s">
        <v>176</v>
      </c>
      <c r="H7" s="30"/>
    </row>
    <row r="9" spans="1:8" ht="43.2" x14ac:dyDescent="0.3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1" t="s">
        <v>8</v>
      </c>
    </row>
    <row r="10" spans="1:8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28.8" x14ac:dyDescent="0.3">
      <c r="A11" s="4" t="s">
        <v>9</v>
      </c>
      <c r="B11" s="4" t="s">
        <v>156</v>
      </c>
      <c r="C11" s="5" t="s">
        <v>11</v>
      </c>
      <c r="D11" s="5" t="s">
        <v>11</v>
      </c>
      <c r="E11" s="5" t="s">
        <v>11</v>
      </c>
      <c r="F11" s="5" t="s">
        <v>11</v>
      </c>
      <c r="G11" s="5"/>
      <c r="H11" s="5" t="s">
        <v>11</v>
      </c>
    </row>
    <row r="12" spans="1:8" x14ac:dyDescent="0.3">
      <c r="A12" s="4" t="s">
        <v>12</v>
      </c>
      <c r="B12" s="4" t="s">
        <v>13</v>
      </c>
      <c r="C12" s="4" t="s">
        <v>11</v>
      </c>
      <c r="D12" s="5" t="s">
        <v>11</v>
      </c>
      <c r="E12" s="5" t="s">
        <v>11</v>
      </c>
      <c r="F12" s="5" t="s">
        <v>11</v>
      </c>
      <c r="G12" s="5"/>
      <c r="H12" s="5" t="s">
        <v>11</v>
      </c>
    </row>
    <row r="13" spans="1:8" ht="72" x14ac:dyDescent="0.3">
      <c r="A13" s="6" t="s">
        <v>14</v>
      </c>
      <c r="B13" s="6" t="s">
        <v>155</v>
      </c>
      <c r="C13" s="6" t="s">
        <v>16</v>
      </c>
      <c r="D13" s="6" t="s">
        <v>17</v>
      </c>
      <c r="E13" s="7">
        <v>0.109</v>
      </c>
      <c r="F13" s="7">
        <v>1</v>
      </c>
      <c r="G13" s="7"/>
      <c r="H13" s="8">
        <f t="shared" ref="H13:H19" si="0">E13*G13</f>
        <v>0</v>
      </c>
    </row>
    <row r="14" spans="1:8" ht="57.6" x14ac:dyDescent="0.3">
      <c r="A14" s="6" t="s">
        <v>18</v>
      </c>
      <c r="B14" s="6" t="s">
        <v>154</v>
      </c>
      <c r="C14" s="6" t="s">
        <v>20</v>
      </c>
      <c r="D14" s="6" t="s">
        <v>17</v>
      </c>
      <c r="E14" s="7">
        <v>2.8000000000000001E-2</v>
      </c>
      <c r="F14" s="7">
        <v>1</v>
      </c>
      <c r="G14" s="7"/>
      <c r="H14" s="8">
        <f t="shared" si="0"/>
        <v>0</v>
      </c>
    </row>
    <row r="15" spans="1:8" ht="57.6" x14ac:dyDescent="0.3">
      <c r="A15" s="6" t="s">
        <v>21</v>
      </c>
      <c r="B15" s="6" t="s">
        <v>22</v>
      </c>
      <c r="C15" s="6" t="s">
        <v>23</v>
      </c>
      <c r="D15" s="6" t="s">
        <v>24</v>
      </c>
      <c r="E15" s="7">
        <v>4</v>
      </c>
      <c r="F15" s="7">
        <v>1</v>
      </c>
      <c r="G15" s="7"/>
      <c r="H15" s="8">
        <f t="shared" si="0"/>
        <v>0</v>
      </c>
    </row>
    <row r="16" spans="1:8" ht="72" x14ac:dyDescent="0.3">
      <c r="A16" s="6" t="s">
        <v>11</v>
      </c>
      <c r="B16" s="6" t="s">
        <v>153</v>
      </c>
      <c r="C16" s="6" t="s">
        <v>11</v>
      </c>
      <c r="D16" s="6" t="s">
        <v>46</v>
      </c>
      <c r="E16" s="7">
        <v>20</v>
      </c>
      <c r="F16" s="7">
        <v>1</v>
      </c>
      <c r="G16" s="7"/>
      <c r="H16" s="8">
        <f t="shared" si="0"/>
        <v>0</v>
      </c>
    </row>
    <row r="17" spans="1:8" ht="72" x14ac:dyDescent="0.3">
      <c r="A17" s="6" t="s">
        <v>152</v>
      </c>
      <c r="B17" s="6" t="s">
        <v>151</v>
      </c>
      <c r="C17" s="6" t="s">
        <v>150</v>
      </c>
      <c r="D17" s="6" t="s">
        <v>46</v>
      </c>
      <c r="E17" s="7">
        <v>20</v>
      </c>
      <c r="F17" s="7">
        <v>1</v>
      </c>
      <c r="G17" s="7"/>
      <c r="H17" s="8">
        <f t="shared" si="0"/>
        <v>0</v>
      </c>
    </row>
    <row r="18" spans="1:8" ht="72" x14ac:dyDescent="0.3">
      <c r="A18" s="6" t="s">
        <v>149</v>
      </c>
      <c r="B18" s="6" t="s">
        <v>148</v>
      </c>
      <c r="C18" s="6" t="s">
        <v>147</v>
      </c>
      <c r="D18" s="6" t="s">
        <v>46</v>
      </c>
      <c r="E18" s="7">
        <v>20</v>
      </c>
      <c r="F18" s="7">
        <v>1</v>
      </c>
      <c r="G18" s="7"/>
      <c r="H18" s="8">
        <f t="shared" si="0"/>
        <v>0</v>
      </c>
    </row>
    <row r="19" spans="1:8" ht="43.2" x14ac:dyDescent="0.3">
      <c r="A19" s="6" t="s">
        <v>25</v>
      </c>
      <c r="B19" s="6" t="s">
        <v>26</v>
      </c>
      <c r="C19" s="6" t="s">
        <v>27</v>
      </c>
      <c r="D19" s="6" t="s">
        <v>28</v>
      </c>
      <c r="E19" s="7">
        <v>1</v>
      </c>
      <c r="F19" s="7">
        <v>1</v>
      </c>
      <c r="G19" s="7"/>
      <c r="H19" s="8">
        <f t="shared" si="0"/>
        <v>0</v>
      </c>
    </row>
    <row r="20" spans="1:8" x14ac:dyDescent="0.3">
      <c r="A20" s="4" t="s">
        <v>29</v>
      </c>
      <c r="B20" s="4" t="s">
        <v>78</v>
      </c>
      <c r="C20" s="4" t="s">
        <v>11</v>
      </c>
      <c r="D20" s="5" t="s">
        <v>11</v>
      </c>
      <c r="E20" s="5" t="s">
        <v>11</v>
      </c>
      <c r="F20" s="5" t="s">
        <v>11</v>
      </c>
      <c r="G20" s="5"/>
      <c r="H20" s="9"/>
    </row>
    <row r="21" spans="1:8" x14ac:dyDescent="0.3">
      <c r="A21" s="4" t="s">
        <v>12</v>
      </c>
      <c r="B21" s="4" t="s">
        <v>35</v>
      </c>
      <c r="C21" s="4" t="s">
        <v>11</v>
      </c>
      <c r="D21" s="5" t="s">
        <v>11</v>
      </c>
      <c r="E21" s="5" t="s">
        <v>11</v>
      </c>
      <c r="F21" s="5" t="s">
        <v>11</v>
      </c>
      <c r="G21" s="5"/>
      <c r="H21" s="9"/>
    </row>
    <row r="22" spans="1:8" ht="86.4" x14ac:dyDescent="0.3">
      <c r="A22" s="6" t="s">
        <v>36</v>
      </c>
      <c r="B22" s="6" t="s">
        <v>37</v>
      </c>
      <c r="C22" s="6" t="s">
        <v>38</v>
      </c>
      <c r="D22" s="6" t="s">
        <v>39</v>
      </c>
      <c r="E22" s="7">
        <v>580</v>
      </c>
      <c r="F22" s="7">
        <v>1</v>
      </c>
      <c r="G22" s="7"/>
      <c r="H22" s="8">
        <f t="shared" ref="H22:H27" si="1">E22*G22</f>
        <v>0</v>
      </c>
    </row>
    <row r="23" spans="1:8" ht="86.4" x14ac:dyDescent="0.3">
      <c r="A23" s="6" t="s">
        <v>40</v>
      </c>
      <c r="B23" s="6" t="s">
        <v>146</v>
      </c>
      <c r="C23" s="6" t="s">
        <v>42</v>
      </c>
      <c r="D23" s="6" t="s">
        <v>39</v>
      </c>
      <c r="E23" s="7">
        <v>580</v>
      </c>
      <c r="F23" s="7">
        <v>1</v>
      </c>
      <c r="G23" s="7"/>
      <c r="H23" s="8">
        <f t="shared" si="1"/>
        <v>0</v>
      </c>
    </row>
    <row r="24" spans="1:8" ht="100.8" x14ac:dyDescent="0.3">
      <c r="A24" s="6" t="s">
        <v>43</v>
      </c>
      <c r="B24" s="6" t="s">
        <v>145</v>
      </c>
      <c r="C24" s="6" t="s">
        <v>45</v>
      </c>
      <c r="D24" s="6" t="s">
        <v>46</v>
      </c>
      <c r="E24" s="7">
        <v>541.29999999999995</v>
      </c>
      <c r="F24" s="7">
        <v>1</v>
      </c>
      <c r="G24" s="7"/>
      <c r="H24" s="8">
        <f t="shared" si="1"/>
        <v>0</v>
      </c>
    </row>
    <row r="25" spans="1:8" ht="100.8" x14ac:dyDescent="0.3">
      <c r="A25" s="6" t="s">
        <v>48</v>
      </c>
      <c r="B25" s="6" t="s">
        <v>144</v>
      </c>
      <c r="C25" s="6" t="s">
        <v>50</v>
      </c>
      <c r="D25" s="6" t="s">
        <v>46</v>
      </c>
      <c r="E25" s="7">
        <v>162.38999999999999</v>
      </c>
      <c r="F25" s="7">
        <v>1</v>
      </c>
      <c r="G25" s="7"/>
      <c r="H25" s="8">
        <f t="shared" si="1"/>
        <v>0</v>
      </c>
    </row>
    <row r="26" spans="1:8" ht="86.4" x14ac:dyDescent="0.3">
      <c r="A26" s="6" t="s">
        <v>51</v>
      </c>
      <c r="B26" s="6" t="s">
        <v>143</v>
      </c>
      <c r="C26" s="6" t="s">
        <v>53</v>
      </c>
      <c r="D26" s="6" t="s">
        <v>46</v>
      </c>
      <c r="E26" s="7">
        <v>78</v>
      </c>
      <c r="F26" s="7">
        <v>1</v>
      </c>
      <c r="G26" s="7"/>
      <c r="H26" s="8">
        <f t="shared" si="1"/>
        <v>0</v>
      </c>
    </row>
    <row r="27" spans="1:8" ht="72" x14ac:dyDescent="0.3">
      <c r="A27" s="6" t="s">
        <v>51</v>
      </c>
      <c r="B27" s="6" t="s">
        <v>142</v>
      </c>
      <c r="C27" s="6" t="s">
        <v>53</v>
      </c>
      <c r="D27" s="6" t="s">
        <v>46</v>
      </c>
      <c r="E27" s="7">
        <v>116</v>
      </c>
      <c r="F27" s="7">
        <v>1</v>
      </c>
      <c r="G27" s="7"/>
      <c r="H27" s="8">
        <f t="shared" si="1"/>
        <v>0</v>
      </c>
    </row>
    <row r="28" spans="1:8" x14ac:dyDescent="0.3">
      <c r="A28" s="4" t="s">
        <v>12</v>
      </c>
      <c r="B28" s="4" t="s">
        <v>128</v>
      </c>
      <c r="C28" s="4" t="s">
        <v>11</v>
      </c>
      <c r="D28" s="5" t="s">
        <v>11</v>
      </c>
      <c r="E28" s="5" t="s">
        <v>11</v>
      </c>
      <c r="F28" s="5" t="s">
        <v>11</v>
      </c>
      <c r="G28" s="5"/>
      <c r="H28" s="9"/>
    </row>
    <row r="29" spans="1:8" ht="57.6" x14ac:dyDescent="0.3">
      <c r="A29" s="6" t="s">
        <v>79</v>
      </c>
      <c r="B29" s="6" t="s">
        <v>80</v>
      </c>
      <c r="C29" s="6" t="s">
        <v>81</v>
      </c>
      <c r="D29" s="6" t="s">
        <v>39</v>
      </c>
      <c r="E29" s="7">
        <v>734</v>
      </c>
      <c r="F29" s="7">
        <v>1</v>
      </c>
      <c r="G29" s="7"/>
      <c r="H29" s="8">
        <f t="shared" ref="H29:H36" si="2">E29*G29</f>
        <v>0</v>
      </c>
    </row>
    <row r="30" spans="1:8" ht="86.4" x14ac:dyDescent="0.3">
      <c r="A30" s="6" t="s">
        <v>82</v>
      </c>
      <c r="B30" s="6" t="s">
        <v>141</v>
      </c>
      <c r="C30" s="6" t="s">
        <v>84</v>
      </c>
      <c r="D30" s="6" t="s">
        <v>39</v>
      </c>
      <c r="E30" s="7">
        <v>734</v>
      </c>
      <c r="F30" s="7">
        <v>1</v>
      </c>
      <c r="G30" s="7"/>
      <c r="H30" s="8">
        <f t="shared" si="2"/>
        <v>0</v>
      </c>
    </row>
    <row r="31" spans="1:8" ht="57.6" x14ac:dyDescent="0.3">
      <c r="A31" s="6" t="s">
        <v>85</v>
      </c>
      <c r="B31" s="6" t="s">
        <v>86</v>
      </c>
      <c r="C31" s="6" t="s">
        <v>87</v>
      </c>
      <c r="D31" s="6" t="s">
        <v>39</v>
      </c>
      <c r="E31" s="7">
        <v>734</v>
      </c>
      <c r="F31" s="7">
        <v>1</v>
      </c>
      <c r="G31" s="7"/>
      <c r="H31" s="8">
        <f t="shared" si="2"/>
        <v>0</v>
      </c>
    </row>
    <row r="32" spans="1:8" ht="43.2" x14ac:dyDescent="0.3">
      <c r="A32" s="6" t="s">
        <v>88</v>
      </c>
      <c r="B32" s="6" t="s">
        <v>89</v>
      </c>
      <c r="C32" s="6" t="s">
        <v>90</v>
      </c>
      <c r="D32" s="6" t="s">
        <v>46</v>
      </c>
      <c r="E32" s="7">
        <v>74</v>
      </c>
      <c r="F32" s="7">
        <v>1</v>
      </c>
      <c r="G32" s="7"/>
      <c r="H32" s="8">
        <f t="shared" si="2"/>
        <v>0</v>
      </c>
    </row>
    <row r="33" spans="1:8" ht="72" x14ac:dyDescent="0.3">
      <c r="A33" s="6" t="s">
        <v>91</v>
      </c>
      <c r="B33" s="6" t="s">
        <v>126</v>
      </c>
      <c r="C33" s="6" t="s">
        <v>93</v>
      </c>
      <c r="D33" s="6" t="s">
        <v>68</v>
      </c>
      <c r="E33" s="7">
        <v>120</v>
      </c>
      <c r="F33" s="7">
        <v>1</v>
      </c>
      <c r="G33" s="7"/>
      <c r="H33" s="8">
        <f t="shared" si="2"/>
        <v>0</v>
      </c>
    </row>
    <row r="34" spans="1:8" ht="86.4" x14ac:dyDescent="0.3">
      <c r="A34" s="6" t="s">
        <v>94</v>
      </c>
      <c r="B34" s="6" t="s">
        <v>140</v>
      </c>
      <c r="C34" s="6" t="s">
        <v>96</v>
      </c>
      <c r="D34" s="6" t="s">
        <v>46</v>
      </c>
      <c r="E34" s="7">
        <v>463.3</v>
      </c>
      <c r="F34" s="7">
        <v>1</v>
      </c>
      <c r="G34" s="7"/>
      <c r="H34" s="8">
        <f t="shared" si="2"/>
        <v>0</v>
      </c>
    </row>
    <row r="35" spans="1:8" ht="57.6" x14ac:dyDescent="0.3">
      <c r="A35" s="6" t="s">
        <v>124</v>
      </c>
      <c r="B35" s="6" t="s">
        <v>123</v>
      </c>
      <c r="C35" s="6" t="s">
        <v>122</v>
      </c>
      <c r="D35" s="6" t="s">
        <v>46</v>
      </c>
      <c r="E35" s="7">
        <v>4.4000000000000004</v>
      </c>
      <c r="F35" s="7">
        <v>1</v>
      </c>
      <c r="G35" s="7"/>
      <c r="H35" s="8">
        <f t="shared" si="2"/>
        <v>0</v>
      </c>
    </row>
    <row r="36" spans="1:8" ht="86.4" x14ac:dyDescent="0.3">
      <c r="A36" s="6" t="s">
        <v>62</v>
      </c>
      <c r="B36" s="6" t="s">
        <v>139</v>
      </c>
      <c r="C36" s="6" t="s">
        <v>64</v>
      </c>
      <c r="D36" s="6" t="s">
        <v>46</v>
      </c>
      <c r="E36" s="7">
        <v>4.4000000000000004</v>
      </c>
      <c r="F36" s="7">
        <v>1</v>
      </c>
      <c r="G36" s="7"/>
      <c r="H36" s="8">
        <f t="shared" si="2"/>
        <v>0</v>
      </c>
    </row>
    <row r="37" spans="1:8" x14ac:dyDescent="0.3">
      <c r="A37" s="4" t="s">
        <v>12</v>
      </c>
      <c r="B37" s="4" t="s">
        <v>105</v>
      </c>
      <c r="C37" s="4" t="s">
        <v>11</v>
      </c>
      <c r="D37" s="5" t="s">
        <v>11</v>
      </c>
      <c r="E37" s="5" t="s">
        <v>11</v>
      </c>
      <c r="F37" s="5" t="s">
        <v>11</v>
      </c>
      <c r="G37" s="5"/>
      <c r="H37" s="9"/>
    </row>
    <row r="38" spans="1:8" ht="28.8" x14ac:dyDescent="0.3">
      <c r="A38" s="6" t="s">
        <v>11</v>
      </c>
      <c r="B38" s="6" t="s">
        <v>120</v>
      </c>
      <c r="C38" s="6" t="s">
        <v>11</v>
      </c>
      <c r="D38" s="6" t="s">
        <v>28</v>
      </c>
      <c r="E38" s="7">
        <v>3</v>
      </c>
      <c r="F38" s="7">
        <v>1</v>
      </c>
      <c r="G38" s="7"/>
      <c r="H38" s="8">
        <f>E38*G38</f>
        <v>0</v>
      </c>
    </row>
    <row r="39" spans="1:8" ht="86.4" x14ac:dyDescent="0.3">
      <c r="A39" s="6" t="s">
        <v>106</v>
      </c>
      <c r="B39" s="6" t="s">
        <v>107</v>
      </c>
      <c r="C39" s="6" t="s">
        <v>108</v>
      </c>
      <c r="D39" s="6" t="s">
        <v>46</v>
      </c>
      <c r="E39" s="7">
        <v>2</v>
      </c>
      <c r="F39" s="7">
        <v>1</v>
      </c>
      <c r="G39" s="7"/>
      <c r="H39" s="8">
        <f>E39*G39</f>
        <v>0</v>
      </c>
    </row>
    <row r="40" spans="1:8" ht="100.8" x14ac:dyDescent="0.3">
      <c r="A40" s="6" t="s">
        <v>109</v>
      </c>
      <c r="B40" s="6" t="s">
        <v>110</v>
      </c>
      <c r="C40" s="6" t="s">
        <v>111</v>
      </c>
      <c r="D40" s="6" t="s">
        <v>46</v>
      </c>
      <c r="E40" s="7">
        <v>2</v>
      </c>
      <c r="F40" s="7">
        <v>1</v>
      </c>
      <c r="G40" s="7"/>
      <c r="H40" s="8">
        <f>E40*G40</f>
        <v>0</v>
      </c>
    </row>
    <row r="41" spans="1:8" ht="43.2" x14ac:dyDescent="0.3">
      <c r="A41" s="6" t="s">
        <v>112</v>
      </c>
      <c r="B41" s="6" t="s">
        <v>113</v>
      </c>
      <c r="C41" s="6" t="s">
        <v>114</v>
      </c>
      <c r="D41" s="6" t="s">
        <v>46</v>
      </c>
      <c r="E41" s="7">
        <v>2</v>
      </c>
      <c r="F41" s="7">
        <v>2</v>
      </c>
      <c r="G41" s="7"/>
      <c r="H41" s="8">
        <f>E41*G41</f>
        <v>0</v>
      </c>
    </row>
    <row r="42" spans="1:8" x14ac:dyDescent="0.3">
      <c r="A42" s="4" t="s">
        <v>12</v>
      </c>
      <c r="B42" s="4" t="s">
        <v>115</v>
      </c>
      <c r="C42" s="4" t="s">
        <v>11</v>
      </c>
      <c r="D42" s="5" t="s">
        <v>11</v>
      </c>
      <c r="E42" s="5" t="s">
        <v>11</v>
      </c>
      <c r="F42" s="5" t="s">
        <v>11</v>
      </c>
      <c r="G42" s="5"/>
      <c r="H42" s="9"/>
    </row>
    <row r="43" spans="1:8" ht="72" x14ac:dyDescent="0.3">
      <c r="A43" s="6" t="s">
        <v>11</v>
      </c>
      <c r="B43" s="6" t="s">
        <v>116</v>
      </c>
      <c r="C43" s="6" t="s">
        <v>11</v>
      </c>
      <c r="D43" s="6" t="s">
        <v>28</v>
      </c>
      <c r="E43" s="7">
        <v>1</v>
      </c>
      <c r="F43" s="7">
        <v>1</v>
      </c>
      <c r="G43" s="7"/>
      <c r="H43" s="8">
        <f>E43*G43</f>
        <v>0</v>
      </c>
    </row>
    <row r="44" spans="1:8" x14ac:dyDescent="0.3">
      <c r="A44" s="38" t="s">
        <v>117</v>
      </c>
      <c r="B44" s="39"/>
      <c r="C44" s="39"/>
      <c r="D44" s="39"/>
      <c r="E44" s="39"/>
      <c r="F44" s="39"/>
      <c r="G44" s="40"/>
      <c r="H44" s="23">
        <f>SUM(H13:H43)</f>
        <v>0</v>
      </c>
    </row>
    <row r="45" spans="1:8" x14ac:dyDescent="0.3">
      <c r="A45" s="38" t="s">
        <v>118</v>
      </c>
      <c r="B45" s="39"/>
      <c r="C45" s="39"/>
      <c r="D45" s="39"/>
      <c r="E45" s="39"/>
      <c r="F45" s="39"/>
      <c r="G45" s="40"/>
      <c r="H45" s="23">
        <f>ROUND(H44*0.23,2)</f>
        <v>0</v>
      </c>
    </row>
    <row r="46" spans="1:8" x14ac:dyDescent="0.3">
      <c r="A46" s="38" t="s">
        <v>119</v>
      </c>
      <c r="B46" s="39"/>
      <c r="C46" s="39"/>
      <c r="D46" s="39"/>
      <c r="E46" s="39"/>
      <c r="F46" s="39"/>
      <c r="G46" s="40"/>
      <c r="H46" s="23">
        <f>H45+H44</f>
        <v>0</v>
      </c>
    </row>
  </sheetData>
  <mergeCells count="5">
    <mergeCell ref="B5:C5"/>
    <mergeCell ref="G7:H7"/>
    <mergeCell ref="A44:G44"/>
    <mergeCell ref="A45:G45"/>
    <mergeCell ref="A46:G46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Kosztorys sumaryczny Część VI</vt:lpstr>
      <vt:lpstr>Kosztorys ofert 761.5.339_340</vt:lpstr>
      <vt:lpstr>Kosztorys ofert 761.11.312_321</vt:lpstr>
      <vt:lpstr>Kosztorys ofert 761.25.291_298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Madziar (Nadl. St. Sącz)</dc:creator>
  <cp:lastModifiedBy>Tomasz Wydrzyński (Nadl. St. Sącz)</cp:lastModifiedBy>
  <dcterms:created xsi:type="dcterms:W3CDTF">2021-09-17T07:45:53Z</dcterms:created>
  <dcterms:modified xsi:type="dcterms:W3CDTF">2022-11-15T10:53:04Z</dcterms:modified>
</cp:coreProperties>
</file>