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lubicki6224\Desktop\wywóz nieczystości\do zamieszczenia\"/>
    </mc:Choice>
  </mc:AlternateContent>
  <bookViews>
    <workbookView xWindow="0" yWindow="0" windowWidth="28800" windowHeight="11700" activeTab="4"/>
  </bookViews>
  <sheets>
    <sheet name="CZĘŚĆ I zał. 2 a" sheetId="1" r:id="rId1"/>
    <sheet name="CZĘŚĆ II zał 2 b" sheetId="2" r:id="rId2"/>
    <sheet name="CZĘŚĆ III zał.2 c" sheetId="3" r:id="rId3"/>
    <sheet name="CZĘŚĆ IV zał.2 d" sheetId="4" r:id="rId4"/>
    <sheet name="CZĘŚĆ V zał. 2 e" sheetId="5" r:id="rId5"/>
  </sheets>
  <definedNames>
    <definedName name="_xlnm.Print_Area" localSheetId="0">'CZĘŚĆ I zał. 2 a'!$A$1:$K$61</definedName>
    <definedName name="_xlnm.Print_Area" localSheetId="1">'CZĘŚĆ II zał 2 b'!$B$1:$K$23</definedName>
    <definedName name="_xlnm.Print_Area" localSheetId="2">'CZĘŚĆ III zał.2 c'!$A$1:$K$28</definedName>
    <definedName name="_xlnm.Print_Area" localSheetId="3">'CZĘŚĆ IV zał.2 d'!$A$1:$K$32</definedName>
    <definedName name="_xlnm.Print_Area" localSheetId="4">'CZĘŚĆ V zał. 2 e'!$A$1:$K$31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3" i="3"/>
  <c r="G14" i="4"/>
  <c r="E15" i="5"/>
  <c r="G10" i="4"/>
  <c r="E15" i="4"/>
  <c r="G11" i="4"/>
  <c r="G10" i="2" l="1"/>
  <c r="G14" i="5" l="1"/>
  <c r="G13" i="5"/>
  <c r="G12" i="5"/>
  <c r="G11" i="5"/>
  <c r="G13" i="4"/>
  <c r="G12" i="4"/>
  <c r="G15" i="4" s="1"/>
  <c r="E14" i="3"/>
  <c r="G12" i="3"/>
  <c r="G11" i="3"/>
  <c r="G10" i="3"/>
  <c r="E14" i="2"/>
  <c r="G13" i="2"/>
  <c r="G12" i="2"/>
  <c r="G11" i="2"/>
  <c r="G14" i="2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14" i="3" l="1"/>
  <c r="G47" i="1"/>
  <c r="G15" i="5"/>
</calcChain>
</file>

<file path=xl/sharedStrings.xml><?xml version="1.0" encoding="utf-8"?>
<sst xmlns="http://schemas.openxmlformats.org/spreadsheetml/2006/main" count="265" uniqueCount="104">
  <si>
    <t>………………………………………, dnia ……………………………...</t>
  </si>
  <si>
    <t xml:space="preserve">22 Wojskowy Oddział Gospodarczy w Olsztynie </t>
  </si>
  <si>
    <r>
      <t xml:space="preserve">ul. Saperska 1, 10-073 </t>
    </r>
    <r>
      <rPr>
        <b/>
        <u/>
        <sz val="12"/>
        <color theme="1"/>
        <rFont val="Times New Roman"/>
        <family val="1"/>
        <charset val="238"/>
      </rPr>
      <t>Olsztyn</t>
    </r>
  </si>
  <si>
    <t xml:space="preserve">FORMULARZ CENOWY </t>
  </si>
  <si>
    <r>
      <rPr>
        <b/>
        <sz val="14"/>
        <color theme="1"/>
        <rFont val="Times New Roman"/>
        <family val="1"/>
        <charset val="238"/>
      </rPr>
      <t>CZĘŚĆ I</t>
    </r>
    <r>
      <rPr>
        <sz val="14"/>
        <color theme="1"/>
        <rFont val="Times New Roman"/>
        <family val="1"/>
        <charset val="238"/>
      </rPr>
      <t xml:space="preserve">  - OLSZTYN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 xml:space="preserve"> Tabela nr 1</t>
    </r>
    <r>
      <rPr>
        <sz val="14"/>
        <color theme="1"/>
        <rFont val="Times New Roman"/>
        <family val="1"/>
        <charset val="238"/>
      </rPr>
      <t xml:space="preserve"> - usługa na odbiór i zagospodarowanie odpadów komunalnych z nieruchomości niezamieszkałej z kompleksów wojskowych na terenie miasta Olsztyn, na której powstają odpady zmieszane i segregowane.</t>
    </r>
  </si>
  <si>
    <t>Lp.</t>
  </si>
  <si>
    <t>Adres odbiru odpadów komunalnych</t>
  </si>
  <si>
    <r>
      <t>Rodzaj pojemników w m</t>
    </r>
    <r>
      <rPr>
        <b/>
        <sz val="12"/>
        <color theme="1"/>
        <rFont val="Calibri"/>
        <family val="2"/>
        <charset val="238"/>
      </rPr>
      <t>³</t>
    </r>
  </si>
  <si>
    <t>Ilość pojemników/worków Wykonawcy</t>
  </si>
  <si>
    <t>zmieszane 1,1 m³</t>
  </si>
  <si>
    <t>1.</t>
  </si>
  <si>
    <t>JW. 4226                                              ul. Jagiellończyka 43                                     10-062 Olsztyn</t>
  </si>
  <si>
    <r>
      <t>papier 1,1 m</t>
    </r>
    <r>
      <rPr>
        <sz val="12"/>
        <color theme="1"/>
        <rFont val="Calibri"/>
        <family val="2"/>
        <charset val="238"/>
      </rPr>
      <t>³</t>
    </r>
  </si>
  <si>
    <r>
      <t>plastik - metale 1,1 m</t>
    </r>
    <r>
      <rPr>
        <sz val="12"/>
        <color theme="1"/>
        <rFont val="Calibri"/>
        <family val="2"/>
        <charset val="238"/>
      </rPr>
      <t>³</t>
    </r>
  </si>
  <si>
    <r>
      <t>szkło 1,1 m</t>
    </r>
    <r>
      <rPr>
        <sz val="11"/>
        <color theme="1"/>
        <rFont val="Calibri"/>
        <family val="2"/>
        <charset val="238"/>
      </rPr>
      <t>³</t>
    </r>
  </si>
  <si>
    <t>2.</t>
  </si>
  <si>
    <t>Wojskowy Sąd Garnizonowy                                          ul. Leśna 1                                       10-117 Olsztyn</t>
  </si>
  <si>
    <t>3.</t>
  </si>
  <si>
    <t>Rejonowy Zarząd Infrastruktury/22WOG                          ul. Dabrowskiego 5                            10-171 Olsztyn</t>
  </si>
  <si>
    <t>4.</t>
  </si>
  <si>
    <t>16 Dywizja Zmechanizowana                   ul. Kasprowicza 1                   10-219 Olsztyn</t>
  </si>
  <si>
    <t>5.</t>
  </si>
  <si>
    <t>Strzelnica Garnizonowa                      ul. Al. Wojska Polskiego 10-228 Olsztyn</t>
  </si>
  <si>
    <t>6.</t>
  </si>
  <si>
    <t>Wojskowa Pracownia Psychologiczna                       ul. Narutowicz 4                             10-581 Olsztyn</t>
  </si>
  <si>
    <r>
      <t xml:space="preserve">papier </t>
    </r>
    <r>
      <rPr>
        <b/>
        <sz val="12"/>
        <color theme="1"/>
        <rFont val="Calibri"/>
        <family val="2"/>
        <charset val="238"/>
      </rPr>
      <t>/WORKI 240 l</t>
    </r>
  </si>
  <si>
    <t>plastik - metale /WORKI 240 l</t>
  </si>
  <si>
    <t>7.</t>
  </si>
  <si>
    <t>22 WOG                                      ul. Saperska 1                                  10-073 Olsztyn</t>
  </si>
  <si>
    <t>8.</t>
  </si>
  <si>
    <t>Punkt Kontroli Technicznej                   ul. Saperska 1                                  10-073 Olsztyn</t>
  </si>
  <si>
    <t>9.</t>
  </si>
  <si>
    <t>16 Dywizja Zmechanizowana / RCI                                                ul. Jagiellońska 53                          10-283 Olsztyn</t>
  </si>
  <si>
    <t>10.</t>
  </si>
  <si>
    <t>Wojskowa Komenda Uzupełnień                              Al. Warszawska 96                                 10-702 Olsztyn</t>
  </si>
  <si>
    <t>RAZEM</t>
  </si>
  <si>
    <t>X</t>
  </si>
  <si>
    <r>
      <rPr>
        <b/>
        <sz val="14"/>
        <color theme="1"/>
        <rFont val="Times New Roman"/>
        <family val="1"/>
        <charset val="238"/>
      </rPr>
      <t>Tabela nr 2</t>
    </r>
    <r>
      <rPr>
        <sz val="14"/>
        <color theme="1"/>
        <rFont val="Times New Roman"/>
        <family val="1"/>
        <charset val="238"/>
      </rPr>
      <t xml:space="preserve"> - Odpady wielkogabarytowe w okresie trwania umowy na zamówienie</t>
    </r>
  </si>
  <si>
    <t>Ilość kontenerów                    w szt.</t>
  </si>
  <si>
    <t>ul. Saperska 1                                  10-073 Olsztyn</t>
  </si>
  <si>
    <t>wielkogabaryty kontener - 7 m³</t>
  </si>
  <si>
    <t>Ilość pojemników w szt.</t>
  </si>
  <si>
    <r>
      <rPr>
        <b/>
        <sz val="18"/>
        <color theme="1"/>
        <rFont val="Times New Roman"/>
        <family val="1"/>
        <charset val="238"/>
      </rPr>
      <t>CZĘŚĆ II</t>
    </r>
    <r>
      <rPr>
        <sz val="18"/>
        <color theme="1"/>
        <rFont val="Times New Roman"/>
        <family val="1"/>
        <charset val="238"/>
      </rPr>
      <t xml:space="preserve"> - Ostróda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 xml:space="preserve">    </t>
    </r>
    <r>
      <rPr>
        <b/>
        <sz val="14"/>
        <color theme="1"/>
        <rFont val="Times New Roman"/>
        <family val="1"/>
        <charset val="238"/>
      </rPr>
      <t>Tabela nr 1</t>
    </r>
    <r>
      <rPr>
        <sz val="14"/>
        <color theme="1"/>
        <rFont val="Times New Roman"/>
        <family val="1"/>
        <charset val="238"/>
      </rPr>
      <t xml:space="preserve"> - usługa na odbiór i zagospodarowanie odpadów komunalnych z nieruchomości niezamieszkałej z kompleksu wojskowego na terenie miasta Ostróda, na której powstają odpady zmieszane i segregowane.</t>
    </r>
  </si>
  <si>
    <t>Szacunkowa ilość  pojemników odbioru odpadów  w okresie trwania umowy</t>
  </si>
  <si>
    <t>WKU Ostróda                            ul. Czarnieckiego 28</t>
  </si>
  <si>
    <r>
      <t>papier 0,24 m</t>
    </r>
    <r>
      <rPr>
        <sz val="12"/>
        <color theme="1"/>
        <rFont val="Calibri"/>
        <family val="2"/>
        <charset val="238"/>
      </rPr>
      <t>³</t>
    </r>
  </si>
  <si>
    <r>
      <t>plastik - metale 0,24 m</t>
    </r>
    <r>
      <rPr>
        <sz val="12"/>
        <color theme="1"/>
        <rFont val="Calibri"/>
        <family val="2"/>
        <charset val="238"/>
      </rPr>
      <t>³</t>
    </r>
  </si>
  <si>
    <r>
      <t>szkło 0,24 m</t>
    </r>
    <r>
      <rPr>
        <sz val="12"/>
        <color theme="1"/>
        <rFont val="Calibri"/>
        <family val="2"/>
        <charset val="238"/>
      </rPr>
      <t>³</t>
    </r>
  </si>
  <si>
    <r>
      <rPr>
        <b/>
        <sz val="18"/>
        <color theme="1"/>
        <rFont val="Times New Roman"/>
        <family val="1"/>
        <charset val="238"/>
      </rPr>
      <t xml:space="preserve">CZĘŚĆ III </t>
    </r>
    <r>
      <rPr>
        <sz val="18"/>
        <color theme="1"/>
        <rFont val="Times New Roman"/>
        <family val="1"/>
        <charset val="238"/>
      </rPr>
      <t xml:space="preserve"> - Lipowiec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Times New Roman"/>
        <family val="1"/>
        <charset val="238"/>
      </rPr>
      <t xml:space="preserve">  </t>
    </r>
    <r>
      <rPr>
        <b/>
        <sz val="14"/>
        <color theme="1"/>
        <rFont val="Times New Roman"/>
        <family val="1"/>
        <charset val="238"/>
      </rPr>
      <t xml:space="preserve">Tabela nr 1 </t>
    </r>
    <r>
      <rPr>
        <sz val="14"/>
        <color theme="1"/>
        <rFont val="Times New Roman"/>
        <family val="1"/>
        <charset val="238"/>
      </rPr>
      <t>- usługa na odbiór i zagospodarowanie odpadów komunalnych z nieruchomości niezamieszkałej z kompleksu wojskowego JW. 2031 Lipowiec na terenie Gminy Szczytno, na której powstają odpady zmieszane i segregowane.</t>
    </r>
  </si>
  <si>
    <t>JW. 2031 Lipowiec gm. Szczytno</t>
  </si>
  <si>
    <r>
      <t>szkło 1,1 m</t>
    </r>
    <r>
      <rPr>
        <sz val="12"/>
        <color theme="1"/>
        <rFont val="Calibri"/>
        <family val="2"/>
        <charset val="238"/>
      </rPr>
      <t>³</t>
    </r>
  </si>
  <si>
    <t>Ilość kontenerów                     w szt.</t>
  </si>
  <si>
    <t>wielkogabaryty 7 m³</t>
  </si>
  <si>
    <r>
      <rPr>
        <b/>
        <sz val="18"/>
        <color theme="1"/>
        <rFont val="Times New Roman"/>
        <family val="1"/>
        <charset val="238"/>
      </rPr>
      <t>CZĘŚĆ IV</t>
    </r>
    <r>
      <rPr>
        <sz val="18"/>
        <color theme="1"/>
        <rFont val="Times New Roman"/>
        <family val="1"/>
        <charset val="238"/>
      </rPr>
      <t xml:space="preserve">  - Przasnysz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 xml:space="preserve">    </t>
    </r>
    <r>
      <rPr>
        <b/>
        <sz val="14"/>
        <color theme="1"/>
        <rFont val="Times New Roman"/>
        <family val="1"/>
        <charset val="238"/>
      </rPr>
      <t>Tabela nr 1</t>
    </r>
    <r>
      <rPr>
        <sz val="14"/>
        <color theme="1"/>
        <rFont val="Times New Roman"/>
        <family val="1"/>
        <charset val="238"/>
      </rPr>
      <t xml:space="preserve"> - usługa na odbiór i zagospodarowanie odpadów komunalnych z nieruchomości niezamieszkałej z kompleksu wojskowych na terenie miasta Przasnysz, na której powstają odpady zmieszane i segregowane.</t>
    </r>
  </si>
  <si>
    <t>Ilość pojemników Wykonawcy w szt.</t>
  </si>
  <si>
    <t>ul. Makowska 69                                             06-300 Przasnysz</t>
  </si>
  <si>
    <t>zmieszane 7 m3</t>
  </si>
  <si>
    <t>Ilość kontenerów                      w szt.</t>
  </si>
  <si>
    <t xml:space="preserve">  </t>
  </si>
  <si>
    <r>
      <rPr>
        <b/>
        <sz val="18"/>
        <color theme="1"/>
        <rFont val="Times New Roman"/>
        <family val="1"/>
        <charset val="238"/>
      </rPr>
      <t>CZĘŚĆ V - CIECHANÓW</t>
    </r>
    <r>
      <rPr>
        <sz val="1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 xml:space="preserve">   Tabela nr 1 -</t>
    </r>
    <r>
      <rPr>
        <sz val="14"/>
        <color theme="1"/>
        <rFont val="Times New Roman"/>
        <family val="1"/>
        <charset val="238"/>
      </rPr>
      <t xml:space="preserve"> usługa na odbiór i zagospodarowanie odpadów komunalnych z nieruchomości niezamieszkałej z kompleksu wojskowych na terenie miasta Ciechanów, na której powstają odpady zmieszane i segregowane.</t>
    </r>
  </si>
  <si>
    <t>ul. Wojska Polskiego 54                                             06-400 Ciechanów</t>
  </si>
  <si>
    <t>Ilość kontenerów                           w szt.</t>
  </si>
  <si>
    <t>CZĘŚĆ -I</t>
  </si>
  <si>
    <t>93 poj.</t>
  </si>
  <si>
    <t>Słownie wartość brutto w zł. ………………………………………………………………………………………………………………………………………..</t>
  </si>
  <si>
    <t>Słownie wartość netto w zł. ………………………………………………………………………………………………………………………………………….</t>
  </si>
  <si>
    <t>pieczatka imienna, podpis upoważnionego</t>
  </si>
  <si>
    <t>…………………………………………………………………………………</t>
  </si>
  <si>
    <t xml:space="preserve">                                          </t>
  </si>
  <si>
    <t>RAZEM = TABELA 1+TABELA 2</t>
  </si>
  <si>
    <t>Szacunkowa ilość  odbiorów pojemników odbioru odpadów  w okresie trwania umowy</t>
  </si>
  <si>
    <t>Liczba odbiorów w miesiącu</t>
  </si>
  <si>
    <t xml:space="preserve">Cena jednostkowa netto  </t>
  </si>
  <si>
    <t xml:space="preserve">Cena jednostkowa brutto  </t>
  </si>
  <si>
    <t>Wartość netto    (kol.4 x kol.5)</t>
  </si>
  <si>
    <t>Wartość brutto  (kol.4 x kol.6)</t>
  </si>
  <si>
    <t xml:space="preserve">Cena jednostkowa  netto  </t>
  </si>
  <si>
    <t xml:space="preserve">Cena jednostkowa  brutto  </t>
  </si>
  <si>
    <t>Wartość netto    (kol.6 x kol.7)</t>
  </si>
  <si>
    <t>Wartość brutto   (kol. 6 x kol.8)</t>
  </si>
  <si>
    <t>Szacunkowa ilość  odbioru pojemników odbioru odpadów  w okresie trwania umowy</t>
  </si>
  <si>
    <t xml:space="preserve">Cena jednostkowa </t>
  </si>
  <si>
    <t>Wartość netto                    (kol.6 x kol.7)</t>
  </si>
  <si>
    <t xml:space="preserve">Cena jednostkowa netto </t>
  </si>
  <si>
    <t xml:space="preserve">Cena jednostkowa brutto </t>
  </si>
  <si>
    <t>Wartość netto                    (kol.4 x kol. 5)</t>
  </si>
  <si>
    <t>Wartość brutto   (kol.4 x kol. 6)</t>
  </si>
  <si>
    <t>Szacunkowa ilość odbiorów pojemników odbioru odpadów  w okresie trwania umowy</t>
  </si>
  <si>
    <t>Wartość netto   (kol.6 x kol.7)</t>
  </si>
  <si>
    <t>Wartość brutto  (kol. 6 x kol.8)</t>
  </si>
  <si>
    <t>Cena jednostkowa netto</t>
  </si>
  <si>
    <t>Wartość netto                       (kol.4 x kol.5)</t>
  </si>
  <si>
    <t>Wartość brutto   (kol.4 x kol.6)</t>
  </si>
  <si>
    <t>Wartość netto  (kol.6 x kol.7)</t>
  </si>
  <si>
    <t>Wartość netto                   (kol.4 x kol. 5)</t>
  </si>
  <si>
    <t>Wartość brutto                         (kol.4 x kol. 6)</t>
  </si>
  <si>
    <t xml:space="preserve">Cena jednostkowa  netto </t>
  </si>
  <si>
    <t>Wartość netto     (kol.6 x kol.7)</t>
  </si>
  <si>
    <t>Wartość brutto     (kol. 6 x kol.8)</t>
  </si>
  <si>
    <r>
      <t xml:space="preserve">              </t>
    </r>
    <r>
      <rPr>
        <b/>
        <sz val="12"/>
        <color theme="1"/>
        <rFont val="Times New Roman"/>
        <family val="1"/>
        <charset val="238"/>
      </rPr>
      <t>Załącznik 2 a</t>
    </r>
    <r>
      <rPr>
        <sz val="12"/>
        <color theme="1"/>
        <rFont val="Times New Roman"/>
        <family val="1"/>
        <charset val="238"/>
      </rPr>
      <t xml:space="preserve"> do ZAPYTANIA OFERTOWEGO/ Zał. nr …... do umowy</t>
    </r>
  </si>
  <si>
    <r>
      <t xml:space="preserve">              </t>
    </r>
    <r>
      <rPr>
        <b/>
        <sz val="12"/>
        <color theme="1"/>
        <rFont val="Times New Roman"/>
        <family val="1"/>
        <charset val="238"/>
      </rPr>
      <t xml:space="preserve">Załącznik 2 b </t>
    </r>
    <r>
      <rPr>
        <sz val="12"/>
        <color theme="1"/>
        <rFont val="Times New Roman"/>
        <family val="1"/>
        <charset val="238"/>
      </rPr>
      <t>do ZAPYTANIA OFERTOWEGO/ Zał. nr …... do umowy</t>
    </r>
  </si>
  <si>
    <r>
      <t xml:space="preserve">              </t>
    </r>
    <r>
      <rPr>
        <b/>
        <sz val="12"/>
        <color theme="1"/>
        <rFont val="Times New Roman"/>
        <family val="1"/>
        <charset val="238"/>
      </rPr>
      <t>Załącznik 2 c</t>
    </r>
    <r>
      <rPr>
        <sz val="12"/>
        <color theme="1"/>
        <rFont val="Times New Roman"/>
        <family val="1"/>
        <charset val="238"/>
      </rPr>
      <t xml:space="preserve"> do ZAPYTANIA OFERTOWEGO/ Zał. nr …... do umowy</t>
    </r>
  </si>
  <si>
    <r>
      <t xml:space="preserve">              </t>
    </r>
    <r>
      <rPr>
        <b/>
        <sz val="12"/>
        <color theme="1"/>
        <rFont val="Times New Roman"/>
        <family val="1"/>
        <charset val="238"/>
      </rPr>
      <t>Załącznik 2 d</t>
    </r>
    <r>
      <rPr>
        <sz val="12"/>
        <color theme="1"/>
        <rFont val="Times New Roman"/>
        <family val="1"/>
        <charset val="238"/>
      </rPr>
      <t xml:space="preserve"> do ZAPYTANIA OFERTOWEGO/ Zał. nr …... do umowy</t>
    </r>
  </si>
  <si>
    <r>
      <t xml:space="preserve">              </t>
    </r>
    <r>
      <rPr>
        <b/>
        <sz val="12"/>
        <color theme="1"/>
        <rFont val="Times New Roman"/>
        <family val="1"/>
        <charset val="238"/>
      </rPr>
      <t>Załącznik 2 e</t>
    </r>
    <r>
      <rPr>
        <sz val="12"/>
        <color theme="1"/>
        <rFont val="Times New Roman"/>
        <family val="1"/>
        <charset val="238"/>
      </rPr>
      <t xml:space="preserve"> do ZAPYTANIA OFERTOWEGO/ Zał. nr …...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</si>
</sst>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zł&quot;#,##0.00_);[Red]\(&quot;zł&quot;#,##0.00\)"/>
    <numFmt numFmtId="165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17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2" fontId="18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21" fillId="0" borderId="2" xfId="0" applyFont="1" applyBorder="1"/>
    <xf numFmtId="165" fontId="0" fillId="0" borderId="0" xfId="0" applyNumberFormat="1"/>
    <xf numFmtId="0" fontId="5" fillId="2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0" fillId="0" borderId="19" xfId="0" applyBorder="1"/>
    <xf numFmtId="0" fontId="4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6" xfId="0" applyBorder="1"/>
    <xf numFmtId="0" fontId="1" fillId="0" borderId="0" xfId="0" applyFont="1" applyBorder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0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Fill="1" applyBorder="1"/>
    <xf numFmtId="0" fontId="22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0" fontId="10" fillId="0" borderId="14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73" zoomScaleNormal="100" zoomScaleSheetLayoutView="73" workbookViewId="0">
      <selection activeCell="B1" sqref="A1:K61"/>
    </sheetView>
  </sheetViews>
  <sheetFormatPr defaultRowHeight="15" x14ac:dyDescent="0.25"/>
  <cols>
    <col min="1" max="1" width="1.28515625" customWidth="1"/>
    <col min="2" max="2" width="3.85546875" customWidth="1"/>
    <col min="3" max="3" width="28.5703125" customWidth="1"/>
    <col min="4" max="4" width="33.7109375" customWidth="1"/>
    <col min="5" max="5" width="13.85546875" customWidth="1"/>
    <col min="6" max="6" width="20.28515625" customWidth="1"/>
    <col min="7" max="7" width="27.5703125" customWidth="1"/>
    <col min="8" max="8" width="25.28515625" customWidth="1"/>
    <col min="9" max="9" width="26.85546875" customWidth="1"/>
    <col min="10" max="10" width="30.5703125" customWidth="1"/>
    <col min="11" max="11" width="35.42578125" customWidth="1"/>
    <col min="13" max="13" width="13.28515625" customWidth="1"/>
    <col min="14" max="14" width="11.42578125" bestFit="1" customWidth="1"/>
    <col min="17" max="17" width="20.5703125" customWidth="1"/>
    <col min="20" max="20" width="13" bestFit="1" customWidth="1"/>
  </cols>
  <sheetData>
    <row r="1" spans="2:18" ht="29.25" customHeight="1" x14ac:dyDescent="0.25">
      <c r="J1" s="112" t="s">
        <v>0</v>
      </c>
      <c r="K1" s="113"/>
    </row>
    <row r="2" spans="2:18" ht="15.75" x14ac:dyDescent="0.25">
      <c r="H2" s="114" t="s">
        <v>99</v>
      </c>
      <c r="I2" s="114"/>
      <c r="J2" s="114"/>
      <c r="K2" s="114"/>
    </row>
    <row r="3" spans="2:18" ht="20.25" x14ac:dyDescent="0.3">
      <c r="H3" s="1"/>
      <c r="I3" s="2"/>
      <c r="J3" s="115" t="s">
        <v>1</v>
      </c>
      <c r="K3" s="115"/>
    </row>
    <row r="4" spans="2:18" ht="17.25" customHeight="1" x14ac:dyDescent="0.35">
      <c r="B4" s="3"/>
      <c r="C4" s="4"/>
      <c r="H4" s="1"/>
      <c r="I4" s="2"/>
      <c r="J4" s="115" t="s">
        <v>2</v>
      </c>
      <c r="K4" s="115"/>
    </row>
    <row r="5" spans="2:18" ht="7.5" customHeight="1" x14ac:dyDescent="0.35">
      <c r="B5" s="3"/>
      <c r="C5" s="4"/>
      <c r="H5" s="1"/>
      <c r="I5" s="2"/>
      <c r="J5" s="5"/>
      <c r="K5" s="5"/>
    </row>
    <row r="6" spans="2:18" ht="29.25" customHeight="1" x14ac:dyDescent="0.35">
      <c r="B6" s="3"/>
      <c r="C6" s="4"/>
      <c r="E6" s="116" t="s">
        <v>3</v>
      </c>
      <c r="F6" s="116"/>
      <c r="G6" s="116"/>
      <c r="H6" s="116"/>
      <c r="I6" s="116"/>
      <c r="J6" s="116"/>
      <c r="K6" s="5"/>
    </row>
    <row r="7" spans="2:18" ht="45.75" customHeight="1" x14ac:dyDescent="0.25">
      <c r="B7" s="6"/>
      <c r="C7" s="108" t="s">
        <v>4</v>
      </c>
      <c r="D7" s="108"/>
      <c r="E7" s="108"/>
      <c r="F7" s="108"/>
      <c r="G7" s="108"/>
      <c r="H7" s="108"/>
      <c r="I7" s="108"/>
      <c r="J7" s="108"/>
      <c r="K7" s="108"/>
    </row>
    <row r="8" spans="2:18" ht="96" customHeight="1" x14ac:dyDescent="0.25">
      <c r="B8" s="7" t="s">
        <v>5</v>
      </c>
      <c r="C8" s="8" t="s">
        <v>6</v>
      </c>
      <c r="D8" s="8" t="s">
        <v>7</v>
      </c>
      <c r="E8" s="8" t="s">
        <v>8</v>
      </c>
      <c r="F8" s="8" t="s">
        <v>71</v>
      </c>
      <c r="G8" s="8" t="s">
        <v>70</v>
      </c>
      <c r="H8" s="8" t="s">
        <v>96</v>
      </c>
      <c r="I8" s="8" t="s">
        <v>77</v>
      </c>
      <c r="J8" s="8" t="s">
        <v>97</v>
      </c>
      <c r="K8" s="8" t="s">
        <v>98</v>
      </c>
    </row>
    <row r="9" spans="2:18" ht="15" customHeight="1" x14ac:dyDescent="0.25">
      <c r="B9" s="9">
        <v>1</v>
      </c>
      <c r="C9" s="8">
        <v>2</v>
      </c>
      <c r="D9" s="8">
        <v>3</v>
      </c>
      <c r="E9" s="9">
        <v>4</v>
      </c>
      <c r="F9" s="8">
        <v>5</v>
      </c>
      <c r="G9" s="8">
        <v>6</v>
      </c>
      <c r="H9" s="9">
        <v>7</v>
      </c>
      <c r="I9" s="8">
        <v>8</v>
      </c>
      <c r="J9" s="8">
        <v>9</v>
      </c>
      <c r="K9" s="9">
        <v>10</v>
      </c>
      <c r="L9" s="91"/>
      <c r="M9" s="97"/>
      <c r="N9" s="96"/>
      <c r="O9" s="11"/>
    </row>
    <row r="10" spans="2:18" ht="27" customHeight="1" x14ac:dyDescent="0.25">
      <c r="B10" s="117" t="s">
        <v>10</v>
      </c>
      <c r="C10" s="120" t="s">
        <v>11</v>
      </c>
      <c r="D10" s="12" t="s">
        <v>9</v>
      </c>
      <c r="E10" s="13">
        <v>2</v>
      </c>
      <c r="F10" s="13">
        <v>4</v>
      </c>
      <c r="G10" s="7">
        <f t="shared" ref="G10:G16" si="0">SUM(E10*F10*12*3)</f>
        <v>288</v>
      </c>
      <c r="H10" s="14"/>
      <c r="I10" s="14"/>
      <c r="J10" s="8"/>
      <c r="K10" s="8"/>
      <c r="M10" s="98"/>
      <c r="N10" s="96"/>
      <c r="O10" s="11"/>
    </row>
    <row r="11" spans="2:18" ht="27" customHeight="1" x14ac:dyDescent="0.25">
      <c r="B11" s="118"/>
      <c r="C11" s="120"/>
      <c r="D11" s="15" t="s">
        <v>12</v>
      </c>
      <c r="E11" s="13">
        <v>2</v>
      </c>
      <c r="F11" s="13">
        <v>2</v>
      </c>
      <c r="G11" s="7">
        <f t="shared" si="0"/>
        <v>144</v>
      </c>
      <c r="H11" s="14"/>
      <c r="I11" s="14"/>
      <c r="J11" s="8"/>
      <c r="K11" s="8"/>
      <c r="M11" s="97"/>
      <c r="N11" s="96"/>
    </row>
    <row r="12" spans="2:18" ht="27" customHeight="1" x14ac:dyDescent="0.25">
      <c r="B12" s="118"/>
      <c r="C12" s="120"/>
      <c r="D12" s="12" t="s">
        <v>13</v>
      </c>
      <c r="E12" s="13">
        <v>2</v>
      </c>
      <c r="F12" s="13">
        <v>2</v>
      </c>
      <c r="G12" s="7">
        <f t="shared" si="0"/>
        <v>144</v>
      </c>
      <c r="H12" s="14"/>
      <c r="I12" s="14"/>
      <c r="J12" s="8"/>
      <c r="K12" s="8"/>
      <c r="M12" s="97"/>
      <c r="N12" s="99"/>
    </row>
    <row r="13" spans="2:18" ht="27" customHeight="1" thickBot="1" x14ac:dyDescent="0.3">
      <c r="B13" s="119"/>
      <c r="C13" s="121"/>
      <c r="D13" s="16" t="s">
        <v>14</v>
      </c>
      <c r="E13" s="17">
        <v>1</v>
      </c>
      <c r="F13" s="17">
        <v>1</v>
      </c>
      <c r="G13" s="18">
        <f t="shared" si="0"/>
        <v>36</v>
      </c>
      <c r="H13" s="19"/>
      <c r="I13" s="19"/>
      <c r="J13" s="19"/>
      <c r="K13" s="19"/>
      <c r="M13" s="33"/>
      <c r="P13" s="20"/>
    </row>
    <row r="14" spans="2:18" ht="27" customHeight="1" x14ac:dyDescent="0.25">
      <c r="B14" s="118" t="s">
        <v>15</v>
      </c>
      <c r="C14" s="122" t="s">
        <v>16</v>
      </c>
      <c r="D14" s="21" t="s">
        <v>9</v>
      </c>
      <c r="E14" s="22">
        <v>1</v>
      </c>
      <c r="F14" s="22">
        <v>4</v>
      </c>
      <c r="G14" s="23">
        <f t="shared" si="0"/>
        <v>144</v>
      </c>
      <c r="H14" s="24"/>
      <c r="I14" s="14"/>
      <c r="J14" s="25"/>
      <c r="K14" s="8"/>
      <c r="O14" s="10"/>
      <c r="P14" s="10"/>
      <c r="Q14" s="10"/>
      <c r="R14" s="10"/>
    </row>
    <row r="15" spans="2:18" ht="27" customHeight="1" x14ac:dyDescent="0.25">
      <c r="B15" s="118"/>
      <c r="C15" s="120"/>
      <c r="D15" s="15" t="s">
        <v>12</v>
      </c>
      <c r="E15" s="7">
        <v>1</v>
      </c>
      <c r="F15" s="7">
        <v>2</v>
      </c>
      <c r="G15" s="7">
        <f t="shared" si="0"/>
        <v>72</v>
      </c>
      <c r="H15" s="26"/>
      <c r="I15" s="14"/>
      <c r="J15" s="27"/>
      <c r="K15" s="8"/>
    </row>
    <row r="16" spans="2:18" ht="27" customHeight="1" x14ac:dyDescent="0.25">
      <c r="B16" s="118"/>
      <c r="C16" s="120"/>
      <c r="D16" s="12" t="s">
        <v>13</v>
      </c>
      <c r="E16" s="7">
        <v>1</v>
      </c>
      <c r="F16" s="7">
        <v>2</v>
      </c>
      <c r="G16" s="22">
        <f t="shared" si="0"/>
        <v>72</v>
      </c>
      <c r="H16" s="26"/>
      <c r="I16" s="14"/>
      <c r="J16" s="27"/>
      <c r="K16" s="8"/>
    </row>
    <row r="17" spans="2:17" ht="27" customHeight="1" thickBot="1" x14ac:dyDescent="0.3">
      <c r="B17" s="119"/>
      <c r="C17" s="121"/>
      <c r="D17" s="16" t="s">
        <v>14</v>
      </c>
      <c r="E17" s="17">
        <v>1</v>
      </c>
      <c r="F17" s="17">
        <v>1</v>
      </c>
      <c r="G17" s="22">
        <v>36</v>
      </c>
      <c r="H17" s="19"/>
      <c r="I17" s="19"/>
      <c r="J17" s="19"/>
      <c r="K17" s="19"/>
    </row>
    <row r="18" spans="2:17" ht="27" customHeight="1" x14ac:dyDescent="0.25">
      <c r="B18" s="123" t="s">
        <v>17</v>
      </c>
      <c r="C18" s="126" t="s">
        <v>18</v>
      </c>
      <c r="D18" s="28" t="s">
        <v>9</v>
      </c>
      <c r="E18" s="29">
        <v>1</v>
      </c>
      <c r="F18" s="29">
        <v>4</v>
      </c>
      <c r="G18" s="23">
        <f t="shared" ref="G18:G24" si="1">SUM(E18*F18*12*3)</f>
        <v>144</v>
      </c>
      <c r="H18" s="30"/>
      <c r="I18" s="14"/>
      <c r="J18" s="31"/>
      <c r="K18" s="8"/>
    </row>
    <row r="19" spans="2:17" ht="27" customHeight="1" x14ac:dyDescent="0.25">
      <c r="B19" s="124"/>
      <c r="C19" s="120"/>
      <c r="D19" s="15" t="s">
        <v>12</v>
      </c>
      <c r="E19" s="7">
        <v>1</v>
      </c>
      <c r="F19" s="7">
        <v>2</v>
      </c>
      <c r="G19" s="7">
        <f t="shared" si="1"/>
        <v>72</v>
      </c>
      <c r="H19" s="26"/>
      <c r="I19" s="14"/>
      <c r="J19" s="27"/>
      <c r="K19" s="8"/>
    </row>
    <row r="20" spans="2:17" ht="27" customHeight="1" x14ac:dyDescent="0.25">
      <c r="B20" s="124"/>
      <c r="C20" s="120"/>
      <c r="D20" s="12" t="s">
        <v>13</v>
      </c>
      <c r="E20" s="7">
        <v>1</v>
      </c>
      <c r="F20" s="7">
        <v>2</v>
      </c>
      <c r="G20" s="22">
        <f t="shared" si="1"/>
        <v>72</v>
      </c>
      <c r="H20" s="26"/>
      <c r="I20" s="14"/>
      <c r="J20" s="27"/>
      <c r="K20" s="8"/>
    </row>
    <row r="21" spans="2:17" ht="27" customHeight="1" thickBot="1" x14ac:dyDescent="0.3">
      <c r="B21" s="125"/>
      <c r="C21" s="121"/>
      <c r="D21" s="16" t="s">
        <v>14</v>
      </c>
      <c r="E21" s="17">
        <v>1</v>
      </c>
      <c r="F21" s="17">
        <v>1</v>
      </c>
      <c r="G21" s="17">
        <f t="shared" si="1"/>
        <v>36</v>
      </c>
      <c r="H21" s="19"/>
      <c r="I21" s="19"/>
      <c r="J21" s="19"/>
      <c r="K21" s="19"/>
    </row>
    <row r="22" spans="2:17" ht="27" customHeight="1" x14ac:dyDescent="0.25">
      <c r="B22" s="118" t="s">
        <v>19</v>
      </c>
      <c r="C22" s="127" t="s">
        <v>20</v>
      </c>
      <c r="D22" s="21" t="s">
        <v>9</v>
      </c>
      <c r="E22" s="32">
        <v>1</v>
      </c>
      <c r="F22" s="22">
        <v>4</v>
      </c>
      <c r="G22" s="22">
        <f t="shared" si="1"/>
        <v>144</v>
      </c>
      <c r="H22" s="24"/>
      <c r="I22" s="14"/>
      <c r="J22" s="25"/>
      <c r="K22" s="8"/>
    </row>
    <row r="23" spans="2:17" ht="27" customHeight="1" x14ac:dyDescent="0.25">
      <c r="B23" s="118"/>
      <c r="C23" s="127"/>
      <c r="D23" s="15" t="s">
        <v>12</v>
      </c>
      <c r="E23" s="13">
        <v>1</v>
      </c>
      <c r="F23" s="7">
        <v>1</v>
      </c>
      <c r="G23" s="22">
        <f t="shared" si="1"/>
        <v>36</v>
      </c>
      <c r="H23" s="26"/>
      <c r="I23" s="14"/>
      <c r="J23" s="27"/>
      <c r="K23" s="8"/>
      <c r="Q23" s="33"/>
    </row>
    <row r="24" spans="2:17" ht="27" customHeight="1" thickBot="1" x14ac:dyDescent="0.3">
      <c r="B24" s="119"/>
      <c r="C24" s="128"/>
      <c r="D24" s="16" t="s">
        <v>13</v>
      </c>
      <c r="E24" s="34">
        <v>1</v>
      </c>
      <c r="F24" s="17">
        <v>1</v>
      </c>
      <c r="G24" s="17">
        <f t="shared" si="1"/>
        <v>36</v>
      </c>
      <c r="H24" s="19"/>
      <c r="I24" s="19"/>
      <c r="J24" s="19"/>
      <c r="K24" s="19"/>
    </row>
    <row r="25" spans="2:17" ht="27" customHeight="1" x14ac:dyDescent="0.25">
      <c r="B25" s="118" t="s">
        <v>21</v>
      </c>
      <c r="C25" s="127" t="s">
        <v>22</v>
      </c>
      <c r="D25" s="21" t="s">
        <v>9</v>
      </c>
      <c r="E25" s="32">
        <v>1</v>
      </c>
      <c r="F25" s="22">
        <v>4</v>
      </c>
      <c r="G25" s="22">
        <f>SUM(E25*F25*12*3)+3</f>
        <v>147</v>
      </c>
      <c r="H25" s="24"/>
      <c r="I25" s="14"/>
      <c r="J25" s="25"/>
      <c r="K25" s="8"/>
    </row>
    <row r="26" spans="2:17" ht="27" customHeight="1" x14ac:dyDescent="0.25">
      <c r="B26" s="118"/>
      <c r="C26" s="127"/>
      <c r="D26" s="12" t="s">
        <v>13</v>
      </c>
      <c r="E26" s="13">
        <v>1</v>
      </c>
      <c r="F26" s="7">
        <v>2</v>
      </c>
      <c r="G26" s="22">
        <f>SUM(E26*F26*12*3)+3</f>
        <v>75</v>
      </c>
      <c r="H26" s="26"/>
      <c r="I26" s="14"/>
      <c r="J26" s="27"/>
      <c r="K26" s="8"/>
    </row>
    <row r="27" spans="2:17" ht="27" customHeight="1" thickBot="1" x14ac:dyDescent="0.3">
      <c r="B27" s="119"/>
      <c r="C27" s="128"/>
      <c r="D27" s="16" t="s">
        <v>14</v>
      </c>
      <c r="E27" s="17">
        <v>1</v>
      </c>
      <c r="F27" s="17">
        <v>1</v>
      </c>
      <c r="G27" s="17">
        <f>SUM(E27*F27*12*3)</f>
        <v>36</v>
      </c>
      <c r="H27" s="19"/>
      <c r="I27" s="19"/>
      <c r="J27" s="19"/>
      <c r="K27" s="19"/>
      <c r="N27" s="33"/>
    </row>
    <row r="28" spans="2:17" ht="27" customHeight="1" x14ac:dyDescent="0.25">
      <c r="B28" s="129" t="s">
        <v>23</v>
      </c>
      <c r="C28" s="131" t="s">
        <v>24</v>
      </c>
      <c r="D28" s="21" t="s">
        <v>9</v>
      </c>
      <c r="E28" s="22">
        <v>1</v>
      </c>
      <c r="F28" s="22">
        <v>4</v>
      </c>
      <c r="G28" s="22">
        <f>SUM(E28*F28*12*3)</f>
        <v>144</v>
      </c>
      <c r="H28" s="24"/>
      <c r="I28" s="14"/>
      <c r="J28" s="25"/>
      <c r="K28" s="8"/>
      <c r="N28" s="33"/>
    </row>
    <row r="29" spans="2:17" ht="27" customHeight="1" x14ac:dyDescent="0.25">
      <c r="B29" s="130"/>
      <c r="C29" s="127"/>
      <c r="D29" s="35" t="s">
        <v>25</v>
      </c>
      <c r="E29" s="36">
        <v>1</v>
      </c>
      <c r="F29" s="36">
        <v>2</v>
      </c>
      <c r="G29" s="36">
        <v>72</v>
      </c>
      <c r="H29" s="37"/>
      <c r="I29" s="37"/>
      <c r="J29" s="37"/>
      <c r="K29" s="37"/>
      <c r="N29" s="33"/>
    </row>
    <row r="30" spans="2:17" ht="27" customHeight="1" thickBot="1" x14ac:dyDescent="0.3">
      <c r="B30" s="130"/>
      <c r="C30" s="128"/>
      <c r="D30" s="38" t="s">
        <v>26</v>
      </c>
      <c r="E30" s="39">
        <v>1</v>
      </c>
      <c r="F30" s="39">
        <v>2</v>
      </c>
      <c r="G30" s="39">
        <v>72</v>
      </c>
      <c r="H30" s="40"/>
      <c r="I30" s="40"/>
      <c r="J30" s="40"/>
      <c r="K30" s="40"/>
      <c r="N30" s="33"/>
    </row>
    <row r="31" spans="2:17" ht="27" customHeight="1" x14ac:dyDescent="0.25">
      <c r="B31" s="132" t="s">
        <v>27</v>
      </c>
      <c r="C31" s="127" t="s">
        <v>28</v>
      </c>
      <c r="D31" s="21" t="s">
        <v>9</v>
      </c>
      <c r="E31" s="41">
        <v>23</v>
      </c>
      <c r="F31" s="22">
        <v>4</v>
      </c>
      <c r="G31" s="22">
        <f>SUM(E31*F31*12*3)+432</f>
        <v>3744</v>
      </c>
      <c r="H31" s="24"/>
      <c r="I31" s="14"/>
      <c r="J31" s="42"/>
      <c r="K31" s="8"/>
      <c r="N31" s="33"/>
    </row>
    <row r="32" spans="2:17" ht="27" customHeight="1" x14ac:dyDescent="0.25">
      <c r="B32" s="118"/>
      <c r="C32" s="127"/>
      <c r="D32" s="15" t="s">
        <v>12</v>
      </c>
      <c r="E32" s="7">
        <v>16</v>
      </c>
      <c r="F32" s="7">
        <v>4</v>
      </c>
      <c r="G32" s="22">
        <f>SUM(E32*F25*12*3)+432</f>
        <v>2736</v>
      </c>
      <c r="H32" s="26"/>
      <c r="I32" s="14"/>
      <c r="J32" s="43"/>
      <c r="K32" s="8"/>
      <c r="N32" s="33"/>
      <c r="Q32" s="33"/>
    </row>
    <row r="33" spans="1:15" ht="27" customHeight="1" x14ac:dyDescent="0.25">
      <c r="B33" s="118"/>
      <c r="C33" s="127"/>
      <c r="D33" s="12" t="s">
        <v>13</v>
      </c>
      <c r="E33" s="7">
        <v>12</v>
      </c>
      <c r="F33" s="7">
        <v>4</v>
      </c>
      <c r="G33" s="22">
        <f>SUM(E33*F33*3*12)+432</f>
        <v>2160</v>
      </c>
      <c r="H33" s="26"/>
      <c r="I33" s="14"/>
      <c r="J33" s="43"/>
      <c r="K33" s="8"/>
      <c r="N33" s="33"/>
    </row>
    <row r="34" spans="1:15" ht="27" customHeight="1" thickBot="1" x14ac:dyDescent="0.3">
      <c r="B34" s="119"/>
      <c r="C34" s="128"/>
      <c r="D34" s="16" t="s">
        <v>14</v>
      </c>
      <c r="E34" s="17">
        <v>6</v>
      </c>
      <c r="F34" s="17">
        <v>2</v>
      </c>
      <c r="G34" s="17">
        <f t="shared" ref="G34:G46" si="2">SUM(E34*F34*12*3)</f>
        <v>432</v>
      </c>
      <c r="H34" s="44"/>
      <c r="I34" s="45"/>
      <c r="J34" s="45"/>
      <c r="K34" s="45"/>
    </row>
    <row r="35" spans="1:15" ht="27" customHeight="1" x14ac:dyDescent="0.25">
      <c r="B35" s="118" t="s">
        <v>29</v>
      </c>
      <c r="C35" s="127" t="s">
        <v>30</v>
      </c>
      <c r="D35" s="21" t="s">
        <v>9</v>
      </c>
      <c r="E35" s="22">
        <v>1</v>
      </c>
      <c r="F35" s="22">
        <v>4</v>
      </c>
      <c r="G35" s="46">
        <f t="shared" si="2"/>
        <v>144</v>
      </c>
      <c r="H35" s="47"/>
      <c r="I35" s="14"/>
      <c r="J35" s="42"/>
      <c r="K35" s="8"/>
    </row>
    <row r="36" spans="1:15" ht="27" customHeight="1" x14ac:dyDescent="0.25">
      <c r="B36" s="118"/>
      <c r="C36" s="127"/>
      <c r="D36" s="15" t="s">
        <v>12</v>
      </c>
      <c r="E36" s="7">
        <v>1</v>
      </c>
      <c r="F36" s="7">
        <v>2</v>
      </c>
      <c r="G36" s="46">
        <f t="shared" si="2"/>
        <v>72</v>
      </c>
      <c r="H36" s="48"/>
      <c r="I36" s="14"/>
      <c r="J36" s="43"/>
      <c r="K36" s="8"/>
    </row>
    <row r="37" spans="1:15" ht="27" customHeight="1" x14ac:dyDescent="0.25">
      <c r="B37" s="118"/>
      <c r="C37" s="127"/>
      <c r="D37" s="12" t="s">
        <v>13</v>
      </c>
      <c r="E37" s="7">
        <v>1</v>
      </c>
      <c r="F37" s="7">
        <v>2</v>
      </c>
      <c r="G37" s="46">
        <f t="shared" si="2"/>
        <v>72</v>
      </c>
      <c r="H37" s="48"/>
      <c r="I37" s="14"/>
      <c r="J37" s="43"/>
      <c r="K37" s="8"/>
    </row>
    <row r="38" spans="1:15" ht="27" customHeight="1" thickBot="1" x14ac:dyDescent="0.3">
      <c r="B38" s="119"/>
      <c r="C38" s="128"/>
      <c r="D38" s="16" t="s">
        <v>14</v>
      </c>
      <c r="E38" s="17">
        <v>1</v>
      </c>
      <c r="F38" s="17">
        <v>1</v>
      </c>
      <c r="G38" s="49">
        <f t="shared" si="2"/>
        <v>36</v>
      </c>
      <c r="H38" s="44"/>
      <c r="I38" s="44"/>
      <c r="J38" s="44"/>
      <c r="K38" s="44"/>
    </row>
    <row r="39" spans="1:15" ht="27" customHeight="1" x14ac:dyDescent="0.25">
      <c r="B39" s="118" t="s">
        <v>31</v>
      </c>
      <c r="C39" s="127" t="s">
        <v>32</v>
      </c>
      <c r="D39" s="21" t="s">
        <v>9</v>
      </c>
      <c r="E39" s="22">
        <v>2</v>
      </c>
      <c r="F39" s="22">
        <v>4</v>
      </c>
      <c r="G39" s="46">
        <f t="shared" si="2"/>
        <v>288</v>
      </c>
      <c r="H39" s="47"/>
      <c r="I39" s="14"/>
      <c r="J39" s="25"/>
      <c r="K39" s="8"/>
    </row>
    <row r="40" spans="1:15" ht="27" customHeight="1" x14ac:dyDescent="0.25">
      <c r="A40" t="s">
        <v>62</v>
      </c>
      <c r="B40" s="118"/>
      <c r="C40" s="127"/>
      <c r="D40" s="15" t="s">
        <v>12</v>
      </c>
      <c r="E40" s="7">
        <v>1</v>
      </c>
      <c r="F40" s="7">
        <v>4</v>
      </c>
      <c r="G40" s="46">
        <f t="shared" si="2"/>
        <v>144</v>
      </c>
      <c r="H40" s="48"/>
      <c r="I40" s="14"/>
      <c r="J40" s="27"/>
      <c r="K40" s="8"/>
    </row>
    <row r="41" spans="1:15" ht="27" customHeight="1" x14ac:dyDescent="0.25">
      <c r="B41" s="118"/>
      <c r="C41" s="127"/>
      <c r="D41" s="12" t="s">
        <v>13</v>
      </c>
      <c r="E41" s="7">
        <v>1</v>
      </c>
      <c r="F41" s="7">
        <v>4</v>
      </c>
      <c r="G41" s="46">
        <f t="shared" si="2"/>
        <v>144</v>
      </c>
      <c r="H41" s="48"/>
      <c r="I41" s="14"/>
      <c r="J41" s="27"/>
      <c r="K41" s="8"/>
      <c r="M41" s="33"/>
    </row>
    <row r="42" spans="1:15" ht="27" customHeight="1" thickBot="1" x14ac:dyDescent="0.3">
      <c r="B42" s="119"/>
      <c r="C42" s="128"/>
      <c r="D42" s="16" t="s">
        <v>14</v>
      </c>
      <c r="E42" s="17">
        <v>1</v>
      </c>
      <c r="F42" s="17">
        <v>2</v>
      </c>
      <c r="G42" s="49">
        <f t="shared" si="2"/>
        <v>72</v>
      </c>
      <c r="H42" s="19"/>
      <c r="I42" s="19"/>
      <c r="J42" s="19"/>
      <c r="K42" s="19"/>
      <c r="O42" s="33"/>
    </row>
    <row r="43" spans="1:15" ht="27" customHeight="1" x14ac:dyDescent="0.25">
      <c r="B43" s="118" t="s">
        <v>33</v>
      </c>
      <c r="C43" s="127" t="s">
        <v>34</v>
      </c>
      <c r="D43" s="21" t="s">
        <v>9</v>
      </c>
      <c r="E43" s="22">
        <v>2</v>
      </c>
      <c r="F43" s="22">
        <v>4</v>
      </c>
      <c r="G43" s="22">
        <f t="shared" si="2"/>
        <v>288</v>
      </c>
      <c r="H43" s="24"/>
      <c r="I43" s="14"/>
      <c r="J43" s="25"/>
      <c r="K43" s="8"/>
    </row>
    <row r="44" spans="1:15" ht="27" customHeight="1" x14ac:dyDescent="0.25">
      <c r="B44" s="118"/>
      <c r="C44" s="127"/>
      <c r="D44" s="15" t="s">
        <v>12</v>
      </c>
      <c r="E44" s="7">
        <v>1</v>
      </c>
      <c r="F44" s="7">
        <v>4</v>
      </c>
      <c r="G44" s="22">
        <f t="shared" si="2"/>
        <v>144</v>
      </c>
      <c r="H44" s="26"/>
      <c r="I44" s="14"/>
      <c r="J44" s="27"/>
      <c r="K44" s="8"/>
    </row>
    <row r="45" spans="1:15" ht="27" customHeight="1" x14ac:dyDescent="0.25">
      <c r="B45" s="118"/>
      <c r="C45" s="127"/>
      <c r="D45" s="12" t="s">
        <v>13</v>
      </c>
      <c r="E45" s="7">
        <v>1</v>
      </c>
      <c r="F45" s="7">
        <v>4</v>
      </c>
      <c r="G45" s="22">
        <f t="shared" si="2"/>
        <v>144</v>
      </c>
      <c r="H45" s="26"/>
      <c r="I45" s="14"/>
      <c r="J45" s="27"/>
      <c r="K45" s="8"/>
    </row>
    <row r="46" spans="1:15" ht="27" customHeight="1" x14ac:dyDescent="0.25">
      <c r="B46" s="118"/>
      <c r="C46" s="127"/>
      <c r="D46" s="50" t="s">
        <v>14</v>
      </c>
      <c r="E46" s="18">
        <v>1</v>
      </c>
      <c r="F46" s="18">
        <v>2</v>
      </c>
      <c r="G46" s="22">
        <f t="shared" si="2"/>
        <v>72</v>
      </c>
      <c r="H46" s="51"/>
      <c r="I46" s="14"/>
      <c r="J46" s="52"/>
      <c r="K46" s="8"/>
    </row>
    <row r="47" spans="1:15" ht="38.25" customHeight="1" x14ac:dyDescent="0.25">
      <c r="B47" s="133" t="s">
        <v>35</v>
      </c>
      <c r="C47" s="133"/>
      <c r="D47" s="133"/>
      <c r="E47" s="100" t="s">
        <v>63</v>
      </c>
      <c r="F47" s="101" t="s">
        <v>36</v>
      </c>
      <c r="G47" s="9">
        <f>SUM(G10:G46)</f>
        <v>12714</v>
      </c>
      <c r="H47" s="9" t="s">
        <v>36</v>
      </c>
      <c r="I47" s="9" t="s">
        <v>36</v>
      </c>
      <c r="J47" s="53"/>
      <c r="K47" s="54"/>
      <c r="N47" s="33"/>
    </row>
    <row r="48" spans="1:15" ht="25.5" customHeight="1" x14ac:dyDescent="0.25">
      <c r="B48" s="55"/>
      <c r="C48" s="55"/>
      <c r="D48" s="55"/>
      <c r="E48" s="56"/>
      <c r="F48" s="56"/>
      <c r="G48" s="57"/>
      <c r="H48" s="57"/>
      <c r="I48" s="57"/>
      <c r="J48" s="58"/>
      <c r="K48" s="59"/>
      <c r="N48" s="33"/>
    </row>
    <row r="49" spans="1:13" ht="22.5" customHeight="1" x14ac:dyDescent="0.3">
      <c r="B49" s="134" t="s">
        <v>37</v>
      </c>
      <c r="C49" s="134"/>
      <c r="D49" s="134"/>
      <c r="E49" s="134"/>
      <c r="F49" s="134"/>
      <c r="G49" s="134"/>
      <c r="H49" s="134"/>
      <c r="I49" s="134"/>
      <c r="K49" s="60"/>
      <c r="L49" s="33"/>
    </row>
    <row r="50" spans="1:13" ht="81" customHeight="1" x14ac:dyDescent="0.25">
      <c r="B50" s="7" t="s">
        <v>5</v>
      </c>
      <c r="C50" s="8" t="s">
        <v>6</v>
      </c>
      <c r="D50" s="8" t="s">
        <v>7</v>
      </c>
      <c r="E50" s="8" t="s">
        <v>38</v>
      </c>
      <c r="F50" s="8" t="s">
        <v>72</v>
      </c>
      <c r="G50" s="8" t="s">
        <v>73</v>
      </c>
      <c r="H50" s="8" t="s">
        <v>74</v>
      </c>
      <c r="I50" s="8" t="s">
        <v>75</v>
      </c>
      <c r="M50" s="33"/>
    </row>
    <row r="51" spans="1:13" ht="17.25" customHeight="1" x14ac:dyDescent="0.25">
      <c r="B51" s="61">
        <v>1</v>
      </c>
      <c r="C51" s="61">
        <v>2</v>
      </c>
      <c r="D51" s="61">
        <v>3</v>
      </c>
      <c r="E51" s="61">
        <v>4</v>
      </c>
      <c r="F51" s="62">
        <v>5</v>
      </c>
      <c r="G51" s="62">
        <v>6</v>
      </c>
      <c r="H51" s="8">
        <v>7</v>
      </c>
      <c r="I51" s="8">
        <v>8</v>
      </c>
    </row>
    <row r="52" spans="1:13" ht="60.75" customHeight="1" x14ac:dyDescent="0.25">
      <c r="B52" s="63" t="s">
        <v>10</v>
      </c>
      <c r="C52" s="64" t="s">
        <v>39</v>
      </c>
      <c r="D52" s="32" t="s">
        <v>40</v>
      </c>
      <c r="E52" s="22">
        <v>15</v>
      </c>
      <c r="F52" s="22"/>
      <c r="G52" s="22"/>
      <c r="H52" s="24"/>
      <c r="I52" s="24"/>
    </row>
    <row r="53" spans="1:13" ht="38.25" customHeight="1" x14ac:dyDescent="0.3">
      <c r="B53" s="135" t="s">
        <v>35</v>
      </c>
      <c r="C53" s="136"/>
      <c r="D53" s="136"/>
      <c r="E53" s="136"/>
      <c r="F53" s="136"/>
      <c r="G53" s="137"/>
      <c r="H53" s="65"/>
      <c r="I53" s="65"/>
    </row>
    <row r="54" spans="1:13" ht="66" customHeight="1" x14ac:dyDescent="0.25">
      <c r="B54" s="109" t="s">
        <v>69</v>
      </c>
      <c r="C54" s="110"/>
      <c r="D54" s="110"/>
      <c r="E54" s="110"/>
      <c r="F54" s="110"/>
      <c r="G54" s="111"/>
      <c r="H54" s="107"/>
      <c r="I54" s="107"/>
      <c r="J54" s="33"/>
      <c r="K54" s="33"/>
    </row>
    <row r="56" spans="1:13" ht="55.5" customHeight="1" x14ac:dyDescent="0.3">
      <c r="A56" s="139" t="s">
        <v>64</v>
      </c>
      <c r="B56" s="139"/>
      <c r="C56" s="139"/>
      <c r="D56" s="139"/>
      <c r="E56" s="139"/>
      <c r="F56" s="139"/>
      <c r="G56" s="139"/>
      <c r="H56" s="139"/>
      <c r="I56" s="139"/>
    </row>
    <row r="57" spans="1:13" ht="68.25" customHeight="1" x14ac:dyDescent="0.3">
      <c r="A57" s="139" t="s">
        <v>65</v>
      </c>
      <c r="B57" s="139"/>
      <c r="C57" s="139"/>
      <c r="D57" s="139"/>
      <c r="E57" s="139"/>
      <c r="F57" s="139"/>
      <c r="G57" s="139"/>
      <c r="H57" s="139"/>
      <c r="I57" s="139"/>
    </row>
    <row r="58" spans="1:13" ht="18.75" x14ac:dyDescent="0.3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13" ht="41.25" customHeight="1" x14ac:dyDescent="0.3">
      <c r="A59" s="103"/>
      <c r="B59" s="103"/>
      <c r="C59" s="103"/>
      <c r="D59" s="103"/>
      <c r="E59" s="103"/>
      <c r="F59" s="103"/>
      <c r="G59" s="103"/>
      <c r="H59" s="66"/>
      <c r="I59" s="66"/>
    </row>
    <row r="60" spans="1:13" ht="15.75" x14ac:dyDescent="0.25">
      <c r="A60" s="103"/>
      <c r="B60" s="103"/>
      <c r="C60" s="103"/>
      <c r="D60" s="103"/>
      <c r="E60" s="103"/>
      <c r="F60" s="103"/>
      <c r="G60" s="103"/>
      <c r="H60" s="140" t="s">
        <v>67</v>
      </c>
      <c r="I60" s="140"/>
      <c r="J60" s="140"/>
      <c r="K60" s="140"/>
    </row>
    <row r="61" spans="1:13" ht="18.75" customHeight="1" x14ac:dyDescent="0.25">
      <c r="A61" s="104"/>
      <c r="B61" s="104"/>
      <c r="C61" s="104" t="s">
        <v>68</v>
      </c>
      <c r="D61" s="105"/>
      <c r="E61" s="105"/>
      <c r="F61" s="105"/>
      <c r="G61" s="105"/>
      <c r="H61" s="138" t="s">
        <v>66</v>
      </c>
      <c r="I61" s="138"/>
      <c r="J61" s="138"/>
      <c r="K61" s="138"/>
    </row>
  </sheetData>
  <mergeCells count="34">
    <mergeCell ref="B47:D47"/>
    <mergeCell ref="B49:I49"/>
    <mergeCell ref="B53:G53"/>
    <mergeCell ref="H61:K61"/>
    <mergeCell ref="A56:I56"/>
    <mergeCell ref="A57:I57"/>
    <mergeCell ref="H60:K60"/>
    <mergeCell ref="B35:B38"/>
    <mergeCell ref="C35:C38"/>
    <mergeCell ref="B39:B42"/>
    <mergeCell ref="C39:C42"/>
    <mergeCell ref="B43:B46"/>
    <mergeCell ref="C43:C46"/>
    <mergeCell ref="C25:C27"/>
    <mergeCell ref="B28:B30"/>
    <mergeCell ref="C28:C30"/>
    <mergeCell ref="B31:B34"/>
    <mergeCell ref="C31:C34"/>
    <mergeCell ref="C7:K7"/>
    <mergeCell ref="B54:G54"/>
    <mergeCell ref="J1:K1"/>
    <mergeCell ref="H2:K2"/>
    <mergeCell ref="J3:K3"/>
    <mergeCell ref="J4:K4"/>
    <mergeCell ref="E6:J6"/>
    <mergeCell ref="B10:B13"/>
    <mergeCell ref="C10:C13"/>
    <mergeCell ref="B14:B17"/>
    <mergeCell ref="C14:C17"/>
    <mergeCell ref="B18:B21"/>
    <mergeCell ref="C18:C21"/>
    <mergeCell ref="B22:B24"/>
    <mergeCell ref="C22:C24"/>
    <mergeCell ref="B25:B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view="pageBreakPreview" zoomScale="60" zoomScaleNormal="100" workbookViewId="0">
      <selection activeCell="B1" sqref="B1:K23"/>
    </sheetView>
  </sheetViews>
  <sheetFormatPr defaultRowHeight="15" x14ac:dyDescent="0.25"/>
  <cols>
    <col min="1" max="1" width="1.28515625" customWidth="1"/>
    <col min="2" max="2" width="3.85546875" customWidth="1"/>
    <col min="3" max="3" width="28.5703125" customWidth="1"/>
    <col min="4" max="4" width="31.28515625" customWidth="1"/>
    <col min="5" max="5" width="13.85546875" customWidth="1"/>
    <col min="6" max="6" width="20.28515625" customWidth="1"/>
    <col min="7" max="7" width="27.5703125" customWidth="1"/>
    <col min="8" max="8" width="25.28515625" customWidth="1"/>
    <col min="9" max="9" width="26.85546875" customWidth="1"/>
    <col min="10" max="10" width="30.5703125" customWidth="1"/>
    <col min="11" max="11" width="35.42578125" customWidth="1"/>
    <col min="13" max="13" width="13.28515625" customWidth="1"/>
    <col min="14" max="14" width="11.42578125" bestFit="1" customWidth="1"/>
    <col min="17" max="17" width="20.5703125" customWidth="1"/>
    <col min="20" max="20" width="13" bestFit="1" customWidth="1"/>
  </cols>
  <sheetData>
    <row r="1" spans="2:11" ht="69.75" customHeight="1" x14ac:dyDescent="0.25">
      <c r="J1" s="112" t="s">
        <v>0</v>
      </c>
      <c r="K1" s="113"/>
    </row>
    <row r="2" spans="2:11" ht="23.25" customHeight="1" x14ac:dyDescent="0.25">
      <c r="H2" s="114" t="s">
        <v>100</v>
      </c>
      <c r="I2" s="114"/>
      <c r="J2" s="114"/>
      <c r="K2" s="114"/>
    </row>
    <row r="3" spans="2:11" ht="20.25" x14ac:dyDescent="0.3">
      <c r="H3" s="1"/>
      <c r="I3" s="2"/>
      <c r="J3" s="115" t="s">
        <v>1</v>
      </c>
      <c r="K3" s="115"/>
    </row>
    <row r="4" spans="2:11" ht="23.25" customHeight="1" x14ac:dyDescent="0.35">
      <c r="B4" s="3"/>
      <c r="C4" s="4"/>
      <c r="H4" s="1"/>
      <c r="I4" s="2"/>
      <c r="J4" s="115" t="s">
        <v>2</v>
      </c>
      <c r="K4" s="115"/>
    </row>
    <row r="5" spans="2:11" ht="86.25" customHeight="1" x14ac:dyDescent="0.35">
      <c r="B5" s="3"/>
      <c r="C5" s="4"/>
      <c r="H5" s="1"/>
      <c r="I5" s="2"/>
      <c r="J5" s="5"/>
      <c r="K5" s="5"/>
    </row>
    <row r="6" spans="2:11" ht="29.25" customHeight="1" x14ac:dyDescent="0.45">
      <c r="B6" s="3"/>
      <c r="C6" s="141" t="s">
        <v>3</v>
      </c>
      <c r="D6" s="141"/>
      <c r="E6" s="141"/>
      <c r="F6" s="141"/>
      <c r="G6" s="141"/>
      <c r="H6" s="141"/>
      <c r="I6" s="141"/>
      <c r="J6" s="141"/>
      <c r="K6" s="141"/>
    </row>
    <row r="7" spans="2:11" ht="72.75" customHeight="1" x14ac:dyDescent="0.35">
      <c r="B7" s="143" t="s">
        <v>42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2:11" ht="70.5" customHeight="1" x14ac:dyDescent="0.25">
      <c r="B8" s="7" t="s">
        <v>5</v>
      </c>
      <c r="C8" s="8" t="s">
        <v>6</v>
      </c>
      <c r="D8" s="8" t="s">
        <v>7</v>
      </c>
      <c r="E8" s="8" t="s">
        <v>41</v>
      </c>
      <c r="F8" s="8" t="s">
        <v>71</v>
      </c>
      <c r="G8" s="8" t="s">
        <v>43</v>
      </c>
      <c r="H8" s="8" t="s">
        <v>76</v>
      </c>
      <c r="I8" s="8" t="s">
        <v>77</v>
      </c>
      <c r="J8" s="8" t="s">
        <v>78</v>
      </c>
      <c r="K8" s="8" t="s">
        <v>79</v>
      </c>
    </row>
    <row r="9" spans="2:11" ht="16.5" customHeight="1" x14ac:dyDescent="0.25">
      <c r="B9" s="9">
        <v>1</v>
      </c>
      <c r="C9" s="8">
        <v>2</v>
      </c>
      <c r="D9" s="8">
        <v>3</v>
      </c>
      <c r="E9" s="9">
        <v>4</v>
      </c>
      <c r="F9" s="8">
        <v>5</v>
      </c>
      <c r="G9" s="67">
        <v>6</v>
      </c>
      <c r="H9" s="8">
        <v>7</v>
      </c>
      <c r="I9" s="8">
        <v>8</v>
      </c>
      <c r="J9" s="8">
        <v>9</v>
      </c>
      <c r="K9" s="68">
        <v>10</v>
      </c>
    </row>
    <row r="10" spans="2:11" ht="30" customHeight="1" x14ac:dyDescent="0.25">
      <c r="B10" s="118" t="s">
        <v>15</v>
      </c>
      <c r="C10" s="144" t="s">
        <v>44</v>
      </c>
      <c r="D10" s="21" t="s">
        <v>9</v>
      </c>
      <c r="E10" s="22">
        <v>1</v>
      </c>
      <c r="F10" s="22">
        <v>4</v>
      </c>
      <c r="G10" s="7">
        <f>SUM(E10*F10*12*3)</f>
        <v>144</v>
      </c>
      <c r="H10" s="47"/>
      <c r="I10" s="14"/>
      <c r="J10" s="25"/>
      <c r="K10" s="69"/>
    </row>
    <row r="11" spans="2:11" ht="30" customHeight="1" x14ac:dyDescent="0.25">
      <c r="B11" s="118"/>
      <c r="C11" s="144"/>
      <c r="D11" s="15" t="s">
        <v>45</v>
      </c>
      <c r="E11" s="7">
        <v>1</v>
      </c>
      <c r="F11" s="7">
        <v>2</v>
      </c>
      <c r="G11" s="7">
        <f>SUM(E11*F11*12*3)</f>
        <v>72</v>
      </c>
      <c r="H11" s="48"/>
      <c r="I11" s="14"/>
      <c r="J11" s="27"/>
      <c r="K11" s="69"/>
    </row>
    <row r="12" spans="2:11" ht="30" customHeight="1" x14ac:dyDescent="0.25">
      <c r="B12" s="118"/>
      <c r="C12" s="144"/>
      <c r="D12" s="12" t="s">
        <v>46</v>
      </c>
      <c r="E12" s="7">
        <v>1</v>
      </c>
      <c r="F12" s="7">
        <v>2</v>
      </c>
      <c r="G12" s="7">
        <f>SUM(E12*F12*12*3)</f>
        <v>72</v>
      </c>
      <c r="H12" s="48"/>
      <c r="I12" s="14"/>
      <c r="J12" s="27"/>
      <c r="K12" s="69"/>
    </row>
    <row r="13" spans="2:11" ht="30" customHeight="1" x14ac:dyDescent="0.25">
      <c r="B13" s="118"/>
      <c r="C13" s="144"/>
      <c r="D13" s="50" t="s">
        <v>47</v>
      </c>
      <c r="E13" s="18">
        <v>1</v>
      </c>
      <c r="F13" s="18">
        <v>2</v>
      </c>
      <c r="G13" s="7">
        <f>SUM(E13*F13*12*3)</f>
        <v>72</v>
      </c>
      <c r="H13" s="51"/>
      <c r="I13" s="14"/>
      <c r="J13" s="52"/>
      <c r="K13" s="69"/>
    </row>
    <row r="14" spans="2:11" ht="41.25" customHeight="1" x14ac:dyDescent="0.25">
      <c r="B14" s="133" t="s">
        <v>35</v>
      </c>
      <c r="C14" s="133"/>
      <c r="D14" s="133"/>
      <c r="E14" s="9">
        <f>SUM(E10:E13)</f>
        <v>4</v>
      </c>
      <c r="F14" s="70" t="s">
        <v>36</v>
      </c>
      <c r="G14" s="9">
        <f>SUM(G10:G13)</f>
        <v>360</v>
      </c>
      <c r="H14" s="9" t="s">
        <v>36</v>
      </c>
      <c r="I14" s="9" t="s">
        <v>36</v>
      </c>
      <c r="J14" s="53"/>
      <c r="K14" s="54"/>
    </row>
    <row r="15" spans="2:11" ht="24" customHeight="1" x14ac:dyDescent="0.25">
      <c r="B15" s="87"/>
      <c r="C15" s="87"/>
      <c r="D15" s="87"/>
      <c r="E15" s="72"/>
      <c r="F15" s="88"/>
      <c r="G15" s="72"/>
      <c r="H15" s="72"/>
      <c r="I15" s="72"/>
      <c r="J15" s="89"/>
      <c r="K15" s="90"/>
    </row>
    <row r="16" spans="2:11" ht="53.25" customHeight="1" x14ac:dyDescent="0.3">
      <c r="B16" s="142" t="s">
        <v>64</v>
      </c>
      <c r="C16" s="142"/>
      <c r="D16" s="142"/>
      <c r="E16" s="142"/>
      <c r="F16" s="142"/>
      <c r="G16" s="142"/>
      <c r="H16" s="142"/>
      <c r="I16" s="142"/>
      <c r="J16" s="142"/>
      <c r="K16" s="33"/>
    </row>
    <row r="17" spans="2:18" ht="55.5" customHeight="1" x14ac:dyDescent="0.3">
      <c r="B17" s="139" t="s">
        <v>65</v>
      </c>
      <c r="C17" s="139"/>
      <c r="D17" s="139"/>
      <c r="E17" s="139"/>
      <c r="F17" s="139"/>
      <c r="G17" s="139"/>
      <c r="H17" s="139"/>
      <c r="I17" s="139"/>
      <c r="J17" s="139"/>
    </row>
    <row r="18" spans="2:18" ht="18.75" x14ac:dyDescent="0.3">
      <c r="B18" s="102"/>
      <c r="C18" s="102"/>
      <c r="D18" s="102"/>
      <c r="E18" s="102"/>
      <c r="F18" s="102"/>
      <c r="G18" s="102"/>
      <c r="H18" s="102"/>
      <c r="I18" s="102"/>
      <c r="J18" s="102"/>
      <c r="R18" s="33"/>
    </row>
    <row r="19" spans="2:18" ht="18.75" x14ac:dyDescent="0.3">
      <c r="B19" s="103"/>
      <c r="C19" s="103"/>
      <c r="D19" s="103"/>
      <c r="E19" s="103"/>
      <c r="F19" s="103"/>
      <c r="G19" s="103"/>
      <c r="H19" s="103"/>
      <c r="I19" s="66"/>
      <c r="J19" s="66"/>
    </row>
    <row r="20" spans="2:18" ht="46.5" customHeight="1" x14ac:dyDescent="0.3">
      <c r="B20" s="103"/>
      <c r="C20" s="103"/>
      <c r="D20" s="103"/>
      <c r="E20" s="103"/>
      <c r="F20" s="103"/>
      <c r="G20" s="103"/>
      <c r="H20" s="103"/>
      <c r="I20" s="66"/>
      <c r="J20" s="66"/>
    </row>
    <row r="21" spans="2:18" ht="18.75" customHeight="1" x14ac:dyDescent="0.25">
      <c r="B21" s="103"/>
      <c r="C21" s="103"/>
      <c r="D21" s="103"/>
      <c r="E21" s="103"/>
      <c r="F21" s="103"/>
      <c r="G21" s="140" t="s">
        <v>67</v>
      </c>
      <c r="H21" s="140"/>
      <c r="I21" s="140"/>
      <c r="J21" s="140"/>
    </row>
    <row r="22" spans="2:18" ht="18.75" customHeight="1" x14ac:dyDescent="0.25">
      <c r="B22" s="103"/>
      <c r="C22" s="103"/>
      <c r="D22" s="103"/>
      <c r="E22" s="103"/>
      <c r="F22" s="103"/>
      <c r="G22" s="138" t="s">
        <v>66</v>
      </c>
      <c r="H22" s="138"/>
      <c r="I22" s="138"/>
      <c r="J22" s="138"/>
    </row>
    <row r="23" spans="2:18" ht="18.75" x14ac:dyDescent="0.3">
      <c r="B23" s="103"/>
      <c r="C23" s="103"/>
      <c r="D23" s="103"/>
      <c r="E23" s="103"/>
      <c r="F23" s="103"/>
      <c r="G23" s="103"/>
      <c r="H23" s="103"/>
      <c r="I23" s="66"/>
      <c r="J23" s="66"/>
    </row>
  </sheetData>
  <mergeCells count="13">
    <mergeCell ref="B16:J16"/>
    <mergeCell ref="B17:J17"/>
    <mergeCell ref="G21:J21"/>
    <mergeCell ref="G22:J22"/>
    <mergeCell ref="B7:K7"/>
    <mergeCell ref="B10:B13"/>
    <mergeCell ref="C10:C13"/>
    <mergeCell ref="B14:D14"/>
    <mergeCell ref="J1:K1"/>
    <mergeCell ref="H2:K2"/>
    <mergeCell ref="J3:K3"/>
    <mergeCell ref="J4:K4"/>
    <mergeCell ref="C6:K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E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4" zoomScaleNormal="100" zoomScaleSheetLayoutView="100" workbookViewId="0">
      <selection activeCell="B1" sqref="A1:K28"/>
    </sheetView>
  </sheetViews>
  <sheetFormatPr defaultRowHeight="15" x14ac:dyDescent="0.25"/>
  <cols>
    <col min="1" max="1" width="1.28515625" customWidth="1"/>
    <col min="2" max="2" width="3.85546875" customWidth="1"/>
    <col min="3" max="3" width="28.5703125" customWidth="1"/>
    <col min="4" max="4" width="31.28515625" customWidth="1"/>
    <col min="5" max="5" width="13.85546875" customWidth="1"/>
    <col min="6" max="6" width="20.28515625" customWidth="1"/>
    <col min="7" max="7" width="27.5703125" customWidth="1"/>
    <col min="8" max="8" width="25.28515625" customWidth="1"/>
    <col min="9" max="9" width="26.85546875" customWidth="1"/>
    <col min="10" max="10" width="30.5703125" customWidth="1"/>
    <col min="11" max="11" width="35.42578125" customWidth="1"/>
    <col min="13" max="13" width="13.28515625" customWidth="1"/>
    <col min="14" max="14" width="11.42578125" bestFit="1" customWidth="1"/>
    <col min="17" max="17" width="20.5703125" customWidth="1"/>
    <col min="20" max="20" width="13" bestFit="1" customWidth="1"/>
  </cols>
  <sheetData>
    <row r="1" spans="2:17" ht="29.25" customHeight="1" x14ac:dyDescent="0.25">
      <c r="J1" s="112" t="s">
        <v>0</v>
      </c>
      <c r="K1" s="113"/>
    </row>
    <row r="2" spans="2:17" ht="15.75" x14ac:dyDescent="0.25">
      <c r="H2" s="114" t="s">
        <v>101</v>
      </c>
      <c r="I2" s="114"/>
      <c r="J2" s="114"/>
      <c r="K2" s="114"/>
    </row>
    <row r="3" spans="2:17" ht="20.25" x14ac:dyDescent="0.3">
      <c r="H3" s="1"/>
      <c r="I3" s="2"/>
      <c r="J3" s="115" t="s">
        <v>1</v>
      </c>
      <c r="K3" s="115"/>
    </row>
    <row r="4" spans="2:17" ht="17.25" customHeight="1" x14ac:dyDescent="0.35">
      <c r="B4" s="3"/>
      <c r="C4" s="4"/>
      <c r="H4" s="1"/>
      <c r="I4" s="2"/>
      <c r="J4" s="115" t="s">
        <v>2</v>
      </c>
      <c r="K4" s="115"/>
    </row>
    <row r="5" spans="2:17" ht="17.25" customHeight="1" x14ac:dyDescent="0.35">
      <c r="B5" s="3"/>
      <c r="C5" s="4"/>
      <c r="H5" s="1"/>
      <c r="I5" s="2"/>
      <c r="J5" s="5"/>
      <c r="K5" s="5"/>
    </row>
    <row r="6" spans="2:17" ht="64.5" customHeight="1" x14ac:dyDescent="0.45">
      <c r="B6" s="3"/>
      <c r="C6" s="141" t="s">
        <v>3</v>
      </c>
      <c r="D6" s="141"/>
      <c r="E6" s="141"/>
      <c r="F6" s="141"/>
      <c r="G6" s="141"/>
      <c r="H6" s="141"/>
      <c r="I6" s="141"/>
      <c r="J6" s="141"/>
      <c r="K6" s="141"/>
    </row>
    <row r="7" spans="2:17" ht="63.75" customHeight="1" x14ac:dyDescent="0.25">
      <c r="B7" s="148" t="s">
        <v>48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2:17" ht="75" customHeight="1" x14ac:dyDescent="0.25">
      <c r="B8" s="7" t="s">
        <v>5</v>
      </c>
      <c r="C8" s="8" t="s">
        <v>6</v>
      </c>
      <c r="D8" s="8" t="s">
        <v>7</v>
      </c>
      <c r="E8" s="8" t="s">
        <v>41</v>
      </c>
      <c r="F8" s="8" t="s">
        <v>71</v>
      </c>
      <c r="G8" s="8" t="s">
        <v>80</v>
      </c>
      <c r="H8" s="8" t="s">
        <v>81</v>
      </c>
      <c r="I8" s="8" t="s">
        <v>77</v>
      </c>
      <c r="J8" s="8" t="s">
        <v>82</v>
      </c>
      <c r="K8" s="8" t="s">
        <v>79</v>
      </c>
    </row>
    <row r="9" spans="2:17" ht="15.75" customHeight="1" x14ac:dyDescent="0.25">
      <c r="B9" s="9">
        <v>1</v>
      </c>
      <c r="C9" s="60">
        <v>2</v>
      </c>
      <c r="D9" s="67">
        <v>3</v>
      </c>
      <c r="E9" s="71">
        <v>4</v>
      </c>
      <c r="F9" s="67">
        <v>5</v>
      </c>
      <c r="G9" s="67">
        <v>6</v>
      </c>
      <c r="H9" s="72">
        <v>7</v>
      </c>
      <c r="I9" s="8">
        <v>8</v>
      </c>
      <c r="J9" s="8">
        <v>9</v>
      </c>
      <c r="K9" s="68">
        <v>10</v>
      </c>
    </row>
    <row r="10" spans="2:17" ht="30" customHeight="1" x14ac:dyDescent="0.25">
      <c r="B10" s="117" t="s">
        <v>10</v>
      </c>
      <c r="C10" s="146" t="s">
        <v>49</v>
      </c>
      <c r="D10" s="12" t="s">
        <v>9</v>
      </c>
      <c r="E10" s="7">
        <v>8</v>
      </c>
      <c r="F10" s="7">
        <v>4</v>
      </c>
      <c r="G10" s="7">
        <f>SUM(E10*F10*12*3)+144</f>
        <v>1296</v>
      </c>
      <c r="H10" s="48"/>
      <c r="I10" s="14"/>
      <c r="J10" s="27"/>
      <c r="K10" s="73"/>
    </row>
    <row r="11" spans="2:17" ht="30" customHeight="1" x14ac:dyDescent="0.25">
      <c r="B11" s="118"/>
      <c r="C11" s="144"/>
      <c r="D11" s="15" t="s">
        <v>12</v>
      </c>
      <c r="E11" s="7">
        <v>3</v>
      </c>
      <c r="F11" s="7">
        <v>3</v>
      </c>
      <c r="G11" s="7">
        <f>SUM(E11*F11*12*3)+144</f>
        <v>468</v>
      </c>
      <c r="H11" s="48"/>
      <c r="I11" s="14"/>
      <c r="J11" s="27"/>
      <c r="K11" s="73"/>
    </row>
    <row r="12" spans="2:17" ht="30" customHeight="1" x14ac:dyDescent="0.25">
      <c r="B12" s="118"/>
      <c r="C12" s="144"/>
      <c r="D12" s="12" t="s">
        <v>13</v>
      </c>
      <c r="E12" s="7">
        <v>3</v>
      </c>
      <c r="F12" s="7">
        <v>3</v>
      </c>
      <c r="G12" s="7">
        <f>SUM(E12*F12*12*3)+144</f>
        <v>468</v>
      </c>
      <c r="H12" s="48"/>
      <c r="I12" s="14"/>
      <c r="J12" s="27"/>
      <c r="K12" s="73"/>
    </row>
    <row r="13" spans="2:17" ht="30" customHeight="1" x14ac:dyDescent="0.25">
      <c r="B13" s="145"/>
      <c r="C13" s="147"/>
      <c r="D13" s="12" t="s">
        <v>50</v>
      </c>
      <c r="E13" s="7">
        <v>1</v>
      </c>
      <c r="F13" s="7">
        <v>1</v>
      </c>
      <c r="G13" s="7">
        <f>SUM(E13*F13*12*3)+3</f>
        <v>39</v>
      </c>
      <c r="H13" s="26"/>
      <c r="I13" s="14"/>
      <c r="J13" s="27"/>
      <c r="K13" s="73"/>
    </row>
    <row r="14" spans="2:17" ht="30" customHeight="1" x14ac:dyDescent="0.25">
      <c r="B14" s="133" t="s">
        <v>35</v>
      </c>
      <c r="C14" s="133"/>
      <c r="D14" s="133"/>
      <c r="E14" s="9">
        <f>SUM(E10:E13)</f>
        <v>15</v>
      </c>
      <c r="F14" s="70" t="s">
        <v>36</v>
      </c>
      <c r="G14" s="9">
        <f>SUM(G10:G13)</f>
        <v>2271</v>
      </c>
      <c r="H14" s="9" t="s">
        <v>36</v>
      </c>
      <c r="I14" s="9" t="s">
        <v>36</v>
      </c>
      <c r="J14" s="53"/>
      <c r="K14" s="74"/>
    </row>
    <row r="15" spans="2:17" ht="58.5" customHeight="1" x14ac:dyDescent="0.3">
      <c r="B15" s="134" t="s">
        <v>37</v>
      </c>
      <c r="C15" s="134"/>
      <c r="D15" s="134"/>
      <c r="E15" s="134"/>
      <c r="F15" s="134"/>
      <c r="G15" s="134"/>
      <c r="H15" s="134"/>
      <c r="I15" s="134"/>
      <c r="J15" s="75"/>
      <c r="K15" s="76"/>
    </row>
    <row r="16" spans="2:17" ht="81" customHeight="1" x14ac:dyDescent="0.3">
      <c r="B16" s="7" t="s">
        <v>5</v>
      </c>
      <c r="C16" s="8" t="s">
        <v>6</v>
      </c>
      <c r="D16" s="8" t="s">
        <v>7</v>
      </c>
      <c r="E16" s="8" t="s">
        <v>51</v>
      </c>
      <c r="F16" s="8" t="s">
        <v>83</v>
      </c>
      <c r="G16" s="8" t="s">
        <v>84</v>
      </c>
      <c r="H16" s="8" t="s">
        <v>85</v>
      </c>
      <c r="I16" s="8" t="s">
        <v>86</v>
      </c>
      <c r="J16" s="77"/>
      <c r="K16" s="78"/>
      <c r="L16" s="33"/>
      <c r="Q16" s="79"/>
    </row>
    <row r="17" spans="1:17" ht="20.25" customHeight="1" x14ac:dyDescent="0.25">
      <c r="B17" s="61">
        <v>1</v>
      </c>
      <c r="C17" s="61">
        <v>2</v>
      </c>
      <c r="D17" s="61">
        <v>3</v>
      </c>
      <c r="E17" s="61">
        <v>4</v>
      </c>
      <c r="F17" s="62">
        <v>5</v>
      </c>
      <c r="G17" s="62">
        <v>6</v>
      </c>
      <c r="H17" s="8">
        <v>7</v>
      </c>
      <c r="I17" s="8">
        <v>8</v>
      </c>
      <c r="J17" s="78"/>
      <c r="K17" s="78"/>
    </row>
    <row r="18" spans="1:17" ht="39" customHeight="1" x14ac:dyDescent="0.25">
      <c r="B18" s="80" t="s">
        <v>15</v>
      </c>
      <c r="C18" s="32" t="s">
        <v>49</v>
      </c>
      <c r="D18" s="22" t="s">
        <v>52</v>
      </c>
      <c r="E18" s="22">
        <v>12</v>
      </c>
      <c r="F18" s="81"/>
      <c r="G18" s="81"/>
      <c r="H18" s="81"/>
      <c r="I18" s="81"/>
      <c r="Q18" s="82"/>
    </row>
    <row r="19" spans="1:17" ht="36.75" customHeight="1" x14ac:dyDescent="0.3">
      <c r="B19" s="135" t="s">
        <v>35</v>
      </c>
      <c r="C19" s="136"/>
      <c r="D19" s="136"/>
      <c r="E19" s="136"/>
      <c r="F19" s="136"/>
      <c r="G19" s="137"/>
      <c r="H19" s="81"/>
      <c r="I19" s="81"/>
    </row>
    <row r="20" spans="1:17" ht="61.5" customHeight="1" x14ac:dyDescent="0.25">
      <c r="B20" s="109" t="s">
        <v>69</v>
      </c>
      <c r="C20" s="110"/>
      <c r="D20" s="110"/>
      <c r="E20" s="110"/>
      <c r="F20" s="110"/>
      <c r="G20" s="111"/>
      <c r="H20" s="107"/>
      <c r="I20" s="107"/>
      <c r="J20" s="33"/>
      <c r="K20" s="33"/>
    </row>
    <row r="21" spans="1:17" ht="24.75" customHeight="1" x14ac:dyDescent="0.25"/>
    <row r="22" spans="1:17" ht="55.5" customHeight="1" x14ac:dyDescent="0.3">
      <c r="A22" s="139" t="s">
        <v>64</v>
      </c>
      <c r="B22" s="139"/>
      <c r="C22" s="139"/>
      <c r="D22" s="139"/>
      <c r="E22" s="139"/>
      <c r="F22" s="139"/>
      <c r="G22" s="139"/>
      <c r="H22" s="139"/>
      <c r="I22" s="139"/>
    </row>
    <row r="23" spans="1:17" ht="60.75" customHeight="1" x14ac:dyDescent="0.3">
      <c r="A23" s="139" t="s">
        <v>65</v>
      </c>
      <c r="B23" s="139"/>
      <c r="C23" s="139"/>
      <c r="D23" s="139"/>
      <c r="E23" s="139"/>
      <c r="F23" s="139"/>
      <c r="G23" s="139"/>
      <c r="H23" s="139"/>
      <c r="I23" s="139"/>
    </row>
    <row r="24" spans="1:17" ht="18.75" x14ac:dyDescent="0.3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17" ht="96" customHeight="1" x14ac:dyDescent="0.3">
      <c r="A25" s="103"/>
      <c r="B25" s="103"/>
      <c r="C25" s="103"/>
      <c r="D25" s="103"/>
      <c r="E25" s="103"/>
      <c r="F25" s="103"/>
      <c r="G25" s="103"/>
      <c r="H25" s="66"/>
      <c r="I25" s="66"/>
    </row>
    <row r="26" spans="1:17" ht="15.75" x14ac:dyDescent="0.25">
      <c r="A26" s="103"/>
      <c r="B26" s="103"/>
      <c r="C26" s="103"/>
      <c r="D26" s="103"/>
      <c r="E26" s="103"/>
      <c r="F26" s="103"/>
      <c r="G26" s="103"/>
      <c r="H26" s="140" t="s">
        <v>67</v>
      </c>
      <c r="I26" s="140"/>
      <c r="J26" s="140"/>
      <c r="K26" s="140"/>
    </row>
    <row r="27" spans="1:17" ht="23.25" x14ac:dyDescent="0.25">
      <c r="A27" s="104"/>
      <c r="B27" s="104"/>
      <c r="C27" s="104" t="s">
        <v>68</v>
      </c>
      <c r="D27" s="105"/>
      <c r="E27" s="105"/>
      <c r="F27" s="105"/>
      <c r="G27" s="105"/>
      <c r="H27" s="138" t="s">
        <v>66</v>
      </c>
      <c r="I27" s="138"/>
      <c r="J27" s="138"/>
      <c r="K27" s="138"/>
    </row>
  </sheetData>
  <mergeCells count="16">
    <mergeCell ref="A22:I22"/>
    <mergeCell ref="A23:I23"/>
    <mergeCell ref="H26:K26"/>
    <mergeCell ref="H27:K27"/>
    <mergeCell ref="J1:K1"/>
    <mergeCell ref="H2:K2"/>
    <mergeCell ref="J3:K3"/>
    <mergeCell ref="J4:K4"/>
    <mergeCell ref="B20:G20"/>
    <mergeCell ref="C6:K6"/>
    <mergeCell ref="B10:B13"/>
    <mergeCell ref="C10:C13"/>
    <mergeCell ref="B14:D14"/>
    <mergeCell ref="B15:I15"/>
    <mergeCell ref="B19:G19"/>
    <mergeCell ref="B7:K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1" max="1048575" man="1"/>
  </colBreaks>
  <ignoredErrors>
    <ignoredError sqref="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Normal="100" zoomScaleSheetLayoutView="100" workbookViewId="0">
      <selection activeCell="B1" sqref="A1:K32"/>
    </sheetView>
  </sheetViews>
  <sheetFormatPr defaultRowHeight="15" x14ac:dyDescent="0.25"/>
  <cols>
    <col min="1" max="1" width="1.28515625" customWidth="1"/>
    <col min="2" max="2" width="3.85546875" customWidth="1"/>
    <col min="3" max="3" width="28.5703125" customWidth="1"/>
    <col min="4" max="4" width="31.28515625" customWidth="1"/>
    <col min="5" max="5" width="13.85546875" customWidth="1"/>
    <col min="6" max="6" width="20.28515625" customWidth="1"/>
    <col min="7" max="7" width="27.5703125" customWidth="1"/>
    <col min="8" max="8" width="25.28515625" customWidth="1"/>
    <col min="9" max="9" width="26.85546875" customWidth="1"/>
    <col min="10" max="10" width="30.5703125" customWidth="1"/>
    <col min="11" max="11" width="35.42578125" customWidth="1"/>
    <col min="13" max="13" width="13.28515625" customWidth="1"/>
    <col min="14" max="14" width="11.42578125" bestFit="1" customWidth="1"/>
    <col min="17" max="17" width="20.5703125" customWidth="1"/>
    <col min="20" max="20" width="13" bestFit="1" customWidth="1"/>
  </cols>
  <sheetData>
    <row r="1" spans="2:14" ht="66" customHeight="1" x14ac:dyDescent="0.25">
      <c r="J1" s="112" t="s">
        <v>0</v>
      </c>
      <c r="K1" s="113"/>
    </row>
    <row r="2" spans="2:14" ht="15.75" x14ac:dyDescent="0.25">
      <c r="H2" s="114" t="s">
        <v>102</v>
      </c>
      <c r="I2" s="114"/>
      <c r="J2" s="114"/>
      <c r="K2" s="114"/>
    </row>
    <row r="3" spans="2:14" ht="20.25" x14ac:dyDescent="0.3">
      <c r="H3" s="1"/>
      <c r="I3" s="2"/>
      <c r="J3" s="115" t="s">
        <v>1</v>
      </c>
      <c r="K3" s="115"/>
    </row>
    <row r="4" spans="2:14" ht="17.25" customHeight="1" x14ac:dyDescent="0.35">
      <c r="B4" s="3"/>
      <c r="C4" s="4"/>
      <c r="H4" s="1"/>
      <c r="I4" s="2"/>
      <c r="J4" s="115" t="s">
        <v>2</v>
      </c>
      <c r="K4" s="115"/>
    </row>
    <row r="5" spans="2:14" ht="47.25" customHeight="1" x14ac:dyDescent="0.35">
      <c r="B5" s="3"/>
      <c r="C5" s="4"/>
      <c r="H5" s="1"/>
      <c r="I5" s="2"/>
      <c r="J5" s="5"/>
      <c r="K5" s="5"/>
    </row>
    <row r="6" spans="2:14" ht="29.25" customHeight="1" x14ac:dyDescent="0.45">
      <c r="B6" s="3"/>
      <c r="C6" s="4"/>
      <c r="E6" s="141" t="s">
        <v>3</v>
      </c>
      <c r="F6" s="141"/>
      <c r="G6" s="141"/>
      <c r="H6" s="141"/>
      <c r="I6" s="141"/>
      <c r="J6" s="141"/>
      <c r="K6" s="5"/>
    </row>
    <row r="7" spans="2:14" ht="96.75" customHeight="1" x14ac:dyDescent="0.25">
      <c r="B7" s="148" t="s">
        <v>53</v>
      </c>
      <c r="C7" s="148"/>
      <c r="D7" s="148"/>
      <c r="E7" s="148"/>
      <c r="F7" s="148"/>
      <c r="G7" s="148"/>
      <c r="H7" s="148"/>
      <c r="I7" s="148"/>
      <c r="J7" s="148"/>
      <c r="K7" s="106"/>
      <c r="L7" s="33"/>
      <c r="M7" s="33"/>
    </row>
    <row r="8" spans="2:14" ht="72.75" customHeight="1" x14ac:dyDescent="0.25">
      <c r="B8" s="7" t="s">
        <v>5</v>
      </c>
      <c r="C8" s="8" t="s">
        <v>6</v>
      </c>
      <c r="D8" s="8" t="s">
        <v>7</v>
      </c>
      <c r="E8" s="8" t="s">
        <v>54</v>
      </c>
      <c r="F8" s="8" t="s">
        <v>71</v>
      </c>
      <c r="G8" s="8" t="s">
        <v>87</v>
      </c>
      <c r="H8" s="8" t="s">
        <v>81</v>
      </c>
      <c r="I8" s="8" t="s">
        <v>77</v>
      </c>
      <c r="J8" s="8" t="s">
        <v>88</v>
      </c>
      <c r="K8" s="8" t="s">
        <v>89</v>
      </c>
      <c r="N8" s="33"/>
    </row>
    <row r="9" spans="2:14" ht="15.75" x14ac:dyDescent="0.25">
      <c r="B9" s="9">
        <v>1</v>
      </c>
      <c r="C9" s="8">
        <v>2</v>
      </c>
      <c r="D9" s="8">
        <v>3</v>
      </c>
      <c r="E9" s="9">
        <v>4</v>
      </c>
      <c r="F9" s="8">
        <v>5</v>
      </c>
      <c r="G9" s="8">
        <v>6</v>
      </c>
      <c r="H9" s="9">
        <v>7</v>
      </c>
      <c r="I9" s="8">
        <v>8</v>
      </c>
      <c r="J9" s="8">
        <v>9</v>
      </c>
      <c r="K9" s="9">
        <v>10</v>
      </c>
    </row>
    <row r="10" spans="2:14" ht="22.5" customHeight="1" x14ac:dyDescent="0.25">
      <c r="B10" s="117" t="s">
        <v>10</v>
      </c>
      <c r="C10" s="120" t="s">
        <v>55</v>
      </c>
      <c r="D10" s="12" t="s">
        <v>9</v>
      </c>
      <c r="E10" s="13">
        <v>11</v>
      </c>
      <c r="F10" s="13">
        <v>4</v>
      </c>
      <c r="G10" s="7">
        <f>SUM(E10*F10*12*3)+576</f>
        <v>2160</v>
      </c>
      <c r="H10" s="14"/>
      <c r="I10" s="14"/>
      <c r="J10" s="8"/>
      <c r="K10" s="8"/>
    </row>
    <row r="11" spans="2:14" ht="21" customHeight="1" x14ac:dyDescent="0.25">
      <c r="B11" s="118"/>
      <c r="C11" s="120"/>
      <c r="D11" s="12" t="s">
        <v>56</v>
      </c>
      <c r="E11" s="13">
        <v>1</v>
      </c>
      <c r="F11" s="13">
        <v>4</v>
      </c>
      <c r="G11" s="7">
        <f>SUM(7*F11*12*3)</f>
        <v>1008</v>
      </c>
      <c r="H11" s="14"/>
      <c r="I11" s="14"/>
      <c r="J11" s="8"/>
      <c r="K11" s="8"/>
    </row>
    <row r="12" spans="2:14" ht="27.75" customHeight="1" x14ac:dyDescent="0.25">
      <c r="B12" s="118"/>
      <c r="C12" s="120"/>
      <c r="D12" s="15" t="s">
        <v>12</v>
      </c>
      <c r="E12" s="13">
        <v>12</v>
      </c>
      <c r="F12" s="13">
        <v>4</v>
      </c>
      <c r="G12" s="7">
        <f>SUM(E12*F12*12*3)+576</f>
        <v>2304</v>
      </c>
      <c r="H12" s="14"/>
      <c r="I12" s="14"/>
      <c r="J12" s="8"/>
      <c r="K12" s="8"/>
    </row>
    <row r="13" spans="2:14" ht="20.25" customHeight="1" x14ac:dyDescent="0.25">
      <c r="B13" s="118"/>
      <c r="C13" s="120"/>
      <c r="D13" s="12" t="s">
        <v>13</v>
      </c>
      <c r="E13" s="13">
        <v>9</v>
      </c>
      <c r="F13" s="13">
        <v>4</v>
      </c>
      <c r="G13" s="7">
        <f>SUM(E13*F13*12*3)+288</f>
        <v>1584</v>
      </c>
      <c r="H13" s="14"/>
      <c r="I13" s="14"/>
      <c r="J13" s="8"/>
      <c r="K13" s="8"/>
    </row>
    <row r="14" spans="2:14" ht="24.75" customHeight="1" x14ac:dyDescent="0.25">
      <c r="B14" s="145"/>
      <c r="C14" s="120"/>
      <c r="D14" s="12" t="s">
        <v>50</v>
      </c>
      <c r="E14" s="7">
        <v>1</v>
      </c>
      <c r="F14" s="7">
        <v>1</v>
      </c>
      <c r="G14" s="7">
        <f>SUM(E14*F14*12*3)+5</f>
        <v>41</v>
      </c>
      <c r="H14" s="26"/>
      <c r="I14" s="26"/>
      <c r="J14" s="26"/>
      <c r="K14" s="26"/>
      <c r="L14" s="33"/>
      <c r="N14" s="82"/>
    </row>
    <row r="15" spans="2:14" ht="30.75" customHeight="1" x14ac:dyDescent="0.25">
      <c r="B15" s="133" t="s">
        <v>35</v>
      </c>
      <c r="C15" s="149"/>
      <c r="D15" s="149"/>
      <c r="E15" s="83">
        <f>SUM(E10:E14)</f>
        <v>34</v>
      </c>
      <c r="F15" s="84" t="s">
        <v>36</v>
      </c>
      <c r="G15" s="83">
        <f>SUM(G10:G14)</f>
        <v>7097</v>
      </c>
      <c r="H15" s="83" t="s">
        <v>36</v>
      </c>
      <c r="I15" s="83" t="s">
        <v>36</v>
      </c>
      <c r="J15" s="85"/>
      <c r="K15" s="86"/>
      <c r="L15" s="33"/>
      <c r="N15" s="82"/>
    </row>
    <row r="16" spans="2:14" ht="20.25" customHeight="1" x14ac:dyDescent="0.25">
      <c r="B16" s="87"/>
      <c r="C16" s="87"/>
      <c r="D16" s="87"/>
      <c r="E16" s="72"/>
      <c r="F16" s="88"/>
      <c r="G16" s="72"/>
      <c r="H16" s="72"/>
      <c r="I16" s="72"/>
      <c r="J16" s="89"/>
      <c r="K16" s="90"/>
      <c r="L16" s="33"/>
      <c r="N16" s="82"/>
    </row>
    <row r="17" spans="1:17" x14ac:dyDescent="0.25">
      <c r="B17" s="33"/>
      <c r="C17" s="33"/>
    </row>
    <row r="18" spans="1:17" ht="48.75" customHeight="1" x14ac:dyDescent="0.3">
      <c r="B18" s="134" t="s">
        <v>37</v>
      </c>
      <c r="C18" s="134"/>
      <c r="D18" s="134"/>
      <c r="E18" s="134"/>
      <c r="F18" s="134"/>
      <c r="G18" s="134"/>
      <c r="H18" s="134"/>
      <c r="I18" s="134"/>
    </row>
    <row r="19" spans="1:17" ht="87" customHeight="1" x14ac:dyDescent="0.25">
      <c r="B19" s="7" t="s">
        <v>5</v>
      </c>
      <c r="C19" s="8" t="s">
        <v>6</v>
      </c>
      <c r="D19" s="8" t="s">
        <v>7</v>
      </c>
      <c r="E19" s="8" t="s">
        <v>57</v>
      </c>
      <c r="F19" s="8" t="s">
        <v>90</v>
      </c>
      <c r="G19" s="8" t="s">
        <v>73</v>
      </c>
      <c r="H19" s="8" t="s">
        <v>91</v>
      </c>
      <c r="I19" s="8" t="s">
        <v>92</v>
      </c>
      <c r="J19" s="91"/>
      <c r="K19" s="60" t="s">
        <v>58</v>
      </c>
    </row>
    <row r="20" spans="1:17" ht="18" customHeight="1" x14ac:dyDescent="0.25">
      <c r="B20" s="61">
        <v>1</v>
      </c>
      <c r="C20" s="61">
        <v>2</v>
      </c>
      <c r="D20" s="61">
        <v>3</v>
      </c>
      <c r="E20" s="61">
        <v>4</v>
      </c>
      <c r="F20" s="62">
        <v>5</v>
      </c>
      <c r="G20" s="62">
        <v>6</v>
      </c>
      <c r="H20" s="8">
        <v>7</v>
      </c>
      <c r="I20" s="8">
        <v>8</v>
      </c>
      <c r="J20" s="91"/>
    </row>
    <row r="21" spans="1:17" ht="45" customHeight="1" x14ac:dyDescent="0.25">
      <c r="B21" s="92" t="s">
        <v>10</v>
      </c>
      <c r="C21" s="64" t="s">
        <v>55</v>
      </c>
      <c r="D21" s="32" t="s">
        <v>40</v>
      </c>
      <c r="E21" s="22">
        <v>12</v>
      </c>
      <c r="F21" s="22"/>
      <c r="G21" s="22"/>
      <c r="H21" s="24"/>
      <c r="I21" s="24"/>
      <c r="J21" s="91"/>
      <c r="Q21" s="33"/>
    </row>
    <row r="22" spans="1:17" ht="38.25" customHeight="1" x14ac:dyDescent="0.3">
      <c r="B22" s="135" t="s">
        <v>35</v>
      </c>
      <c r="C22" s="136"/>
      <c r="D22" s="136"/>
      <c r="E22" s="136"/>
      <c r="F22" s="136"/>
      <c r="G22" s="137"/>
      <c r="H22" s="81"/>
      <c r="I22" s="81"/>
    </row>
    <row r="23" spans="1:17" ht="61.5" customHeight="1" x14ac:dyDescent="0.25">
      <c r="B23" s="109" t="s">
        <v>69</v>
      </c>
      <c r="C23" s="110"/>
      <c r="D23" s="110"/>
      <c r="E23" s="110"/>
      <c r="F23" s="110"/>
      <c r="G23" s="111"/>
      <c r="H23" s="107"/>
      <c r="I23" s="107"/>
      <c r="J23" s="33"/>
      <c r="K23" s="33"/>
    </row>
    <row r="24" spans="1:17" ht="24.75" customHeight="1" x14ac:dyDescent="0.25">
      <c r="P24" s="33"/>
    </row>
    <row r="25" spans="1:17" ht="54" customHeight="1" x14ac:dyDescent="0.3">
      <c r="A25" s="139" t="s">
        <v>64</v>
      </c>
      <c r="B25" s="139"/>
      <c r="C25" s="139"/>
      <c r="D25" s="139"/>
      <c r="E25" s="139"/>
      <c r="F25" s="139"/>
      <c r="G25" s="139"/>
      <c r="H25" s="139"/>
      <c r="I25" s="139"/>
    </row>
    <row r="26" spans="1:17" ht="60.75" customHeight="1" x14ac:dyDescent="0.3">
      <c r="A26" s="139" t="s">
        <v>65</v>
      </c>
      <c r="B26" s="139"/>
      <c r="C26" s="139"/>
      <c r="D26" s="139"/>
      <c r="E26" s="139"/>
      <c r="F26" s="139"/>
      <c r="G26" s="139"/>
      <c r="H26" s="139"/>
      <c r="I26" s="139"/>
    </row>
    <row r="27" spans="1:17" ht="18.75" x14ac:dyDescent="0.3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17" ht="96" customHeight="1" x14ac:dyDescent="0.3">
      <c r="A28" s="103"/>
      <c r="B28" s="103"/>
      <c r="C28" s="103"/>
      <c r="D28" s="103"/>
      <c r="E28" s="103"/>
      <c r="F28" s="103"/>
      <c r="G28" s="103"/>
      <c r="H28" s="66"/>
      <c r="I28" s="66"/>
    </row>
    <row r="29" spans="1:17" ht="15.75" x14ac:dyDescent="0.25">
      <c r="A29" s="103"/>
      <c r="B29" s="103"/>
      <c r="C29" s="103"/>
      <c r="D29" s="103"/>
      <c r="E29" s="103"/>
      <c r="F29" s="103"/>
      <c r="G29" s="103"/>
      <c r="H29" s="140" t="s">
        <v>67</v>
      </c>
      <c r="I29" s="140"/>
      <c r="J29" s="140"/>
      <c r="K29" s="140"/>
    </row>
    <row r="30" spans="1:17" ht="23.25" x14ac:dyDescent="0.25">
      <c r="A30" s="104"/>
      <c r="B30" s="104"/>
      <c r="C30" s="104" t="s">
        <v>68</v>
      </c>
      <c r="D30" s="105"/>
      <c r="E30" s="105"/>
      <c r="F30" s="105"/>
      <c r="G30" s="105"/>
      <c r="H30" s="138" t="s">
        <v>66</v>
      </c>
      <c r="I30" s="138"/>
      <c r="J30" s="138"/>
      <c r="K30" s="138"/>
    </row>
  </sheetData>
  <mergeCells count="16">
    <mergeCell ref="A25:I25"/>
    <mergeCell ref="A26:I26"/>
    <mergeCell ref="H29:K29"/>
    <mergeCell ref="H30:K30"/>
    <mergeCell ref="B23:G23"/>
    <mergeCell ref="B15:D15"/>
    <mergeCell ref="B18:I18"/>
    <mergeCell ref="B22:G22"/>
    <mergeCell ref="B7:J7"/>
    <mergeCell ref="B10:B14"/>
    <mergeCell ref="C10:C14"/>
    <mergeCell ref="J1:K1"/>
    <mergeCell ref="H2:K2"/>
    <mergeCell ref="J3:K3"/>
    <mergeCell ref="J4:K4"/>
    <mergeCell ref="E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1" max="1048575" man="1"/>
  </colBreaks>
  <ignoredErrors>
    <ignoredError sqref="G11" formula="1"/>
    <ignoredError sqref="E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B1" sqref="A1:K31"/>
    </sheetView>
  </sheetViews>
  <sheetFormatPr defaultRowHeight="15" x14ac:dyDescent="0.25"/>
  <cols>
    <col min="1" max="1" width="1.28515625" customWidth="1"/>
    <col min="2" max="2" width="3.85546875" customWidth="1"/>
    <col min="3" max="3" width="28.5703125" customWidth="1"/>
    <col min="4" max="4" width="31.28515625" customWidth="1"/>
    <col min="5" max="5" width="13.85546875" customWidth="1"/>
    <col min="6" max="6" width="20.28515625" customWidth="1"/>
    <col min="7" max="7" width="27.5703125" customWidth="1"/>
    <col min="8" max="8" width="25.28515625" customWidth="1"/>
    <col min="9" max="9" width="26.85546875" customWidth="1"/>
    <col min="10" max="10" width="30.5703125" customWidth="1"/>
    <col min="11" max="11" width="35.42578125" customWidth="1"/>
    <col min="13" max="13" width="13.28515625" customWidth="1"/>
    <col min="14" max="14" width="11.42578125" bestFit="1" customWidth="1"/>
    <col min="17" max="17" width="20.5703125" customWidth="1"/>
    <col min="20" max="20" width="13" bestFit="1" customWidth="1"/>
  </cols>
  <sheetData>
    <row r="1" spans="2:11" ht="57.75" customHeight="1" x14ac:dyDescent="0.25">
      <c r="J1" s="112" t="s">
        <v>0</v>
      </c>
      <c r="K1" s="113"/>
    </row>
    <row r="2" spans="2:11" ht="15.75" x14ac:dyDescent="0.25">
      <c r="H2" s="114" t="s">
        <v>103</v>
      </c>
      <c r="I2" s="114"/>
      <c r="J2" s="114"/>
      <c r="K2" s="114"/>
    </row>
    <row r="3" spans="2:11" ht="20.25" x14ac:dyDescent="0.3">
      <c r="H3" s="1"/>
      <c r="I3" s="2"/>
      <c r="J3" s="115" t="s">
        <v>1</v>
      </c>
      <c r="K3" s="115"/>
    </row>
    <row r="4" spans="2:11" ht="17.25" customHeight="1" x14ac:dyDescent="0.35">
      <c r="B4" s="3"/>
      <c r="C4" s="4"/>
      <c r="H4" s="1"/>
      <c r="I4" s="2"/>
      <c r="J4" s="115" t="s">
        <v>2</v>
      </c>
      <c r="K4" s="115"/>
    </row>
    <row r="5" spans="2:11" ht="33.75" customHeight="1" x14ac:dyDescent="0.35">
      <c r="B5" s="3"/>
      <c r="C5" s="4"/>
      <c r="H5" s="1"/>
      <c r="I5" s="2"/>
      <c r="J5" s="5"/>
      <c r="K5" s="5"/>
    </row>
    <row r="6" spans="2:11" ht="29.25" customHeight="1" x14ac:dyDescent="0.45">
      <c r="B6" s="3"/>
      <c r="C6" s="4"/>
      <c r="E6" s="141" t="s">
        <v>3</v>
      </c>
      <c r="F6" s="141"/>
      <c r="G6" s="141"/>
      <c r="H6" s="141"/>
      <c r="I6" s="141"/>
      <c r="J6" s="141"/>
      <c r="K6" s="5"/>
    </row>
    <row r="7" spans="2:11" ht="18.75" x14ac:dyDescent="0.3">
      <c r="B7" s="93"/>
      <c r="C7" s="94"/>
      <c r="D7" s="94"/>
      <c r="E7" s="94"/>
      <c r="F7" s="94"/>
      <c r="G7" s="94"/>
      <c r="H7" s="33"/>
      <c r="I7" s="33"/>
    </row>
    <row r="8" spans="2:11" ht="85.5" customHeight="1" x14ac:dyDescent="0.25">
      <c r="B8" s="148" t="s">
        <v>59</v>
      </c>
      <c r="C8" s="148"/>
      <c r="D8" s="148"/>
      <c r="E8" s="148"/>
      <c r="F8" s="148"/>
      <c r="G8" s="148"/>
      <c r="H8" s="148"/>
      <c r="I8" s="148"/>
      <c r="J8" s="148"/>
    </row>
    <row r="9" spans="2:11" ht="75" customHeight="1" x14ac:dyDescent="0.25">
      <c r="B9" s="7" t="s">
        <v>5</v>
      </c>
      <c r="C9" s="8" t="s">
        <v>6</v>
      </c>
      <c r="D9" s="8" t="s">
        <v>7</v>
      </c>
      <c r="E9" s="8" t="s">
        <v>8</v>
      </c>
      <c r="F9" s="8" t="s">
        <v>71</v>
      </c>
      <c r="G9" s="8" t="s">
        <v>70</v>
      </c>
      <c r="H9" s="8" t="s">
        <v>72</v>
      </c>
      <c r="I9" s="8" t="s">
        <v>73</v>
      </c>
      <c r="J9" s="8" t="s">
        <v>93</v>
      </c>
      <c r="K9" s="8" t="s">
        <v>89</v>
      </c>
    </row>
    <row r="10" spans="2:11" ht="15.75" x14ac:dyDescent="0.25">
      <c r="B10" s="9">
        <v>1</v>
      </c>
      <c r="C10" s="8">
        <v>2</v>
      </c>
      <c r="D10" s="8">
        <v>3</v>
      </c>
      <c r="E10" s="9">
        <v>4</v>
      </c>
      <c r="F10" s="8">
        <v>5</v>
      </c>
      <c r="G10" s="8">
        <v>6</v>
      </c>
      <c r="H10" s="9">
        <v>7</v>
      </c>
      <c r="I10" s="8">
        <v>8</v>
      </c>
      <c r="J10" s="8">
        <v>9</v>
      </c>
      <c r="K10" s="9">
        <v>10</v>
      </c>
    </row>
    <row r="11" spans="2:11" ht="21" customHeight="1" x14ac:dyDescent="0.25">
      <c r="B11" s="117" t="s">
        <v>10</v>
      </c>
      <c r="C11" s="120" t="s">
        <v>60</v>
      </c>
      <c r="D11" s="12" t="s">
        <v>9</v>
      </c>
      <c r="E11" s="13">
        <v>18</v>
      </c>
      <c r="F11" s="13">
        <v>4</v>
      </c>
      <c r="G11" s="7">
        <f>SUM(E11*F11*12*3)+432</f>
        <v>3024</v>
      </c>
      <c r="H11" s="14"/>
      <c r="I11" s="14"/>
      <c r="J11" s="8"/>
      <c r="K11" s="8"/>
    </row>
    <row r="12" spans="2:11" ht="21" customHeight="1" x14ac:dyDescent="0.25">
      <c r="B12" s="118"/>
      <c r="C12" s="120"/>
      <c r="D12" s="15" t="s">
        <v>12</v>
      </c>
      <c r="E12" s="13">
        <v>15</v>
      </c>
      <c r="F12" s="13">
        <v>4</v>
      </c>
      <c r="G12" s="7">
        <f>SUM(E12*F12*12*3)+432</f>
        <v>2592</v>
      </c>
      <c r="H12" s="14"/>
      <c r="I12" s="14"/>
      <c r="J12" s="8"/>
      <c r="K12" s="8"/>
    </row>
    <row r="13" spans="2:11" ht="21" customHeight="1" x14ac:dyDescent="0.25">
      <c r="B13" s="118"/>
      <c r="C13" s="120"/>
      <c r="D13" s="12" t="s">
        <v>13</v>
      </c>
      <c r="E13" s="13">
        <v>15</v>
      </c>
      <c r="F13" s="13">
        <v>4</v>
      </c>
      <c r="G13" s="7">
        <f>SUM(E13*F13*12*3)+288</f>
        <v>2448</v>
      </c>
      <c r="H13" s="14"/>
      <c r="I13" s="14"/>
      <c r="J13" s="8"/>
      <c r="K13" s="8"/>
    </row>
    <row r="14" spans="2:11" ht="21" customHeight="1" thickBot="1" x14ac:dyDescent="0.3">
      <c r="B14" s="145"/>
      <c r="C14" s="121"/>
      <c r="D14" s="16" t="s">
        <v>50</v>
      </c>
      <c r="E14" s="17">
        <v>10</v>
      </c>
      <c r="F14" s="17">
        <v>1</v>
      </c>
      <c r="G14" s="17">
        <f>SUM(E14*F14*12*3)</f>
        <v>360</v>
      </c>
      <c r="H14" s="19"/>
      <c r="I14" s="19"/>
      <c r="J14" s="19"/>
      <c r="K14" s="19"/>
    </row>
    <row r="15" spans="2:11" ht="33.75" customHeight="1" x14ac:dyDescent="0.25">
      <c r="B15" s="133" t="s">
        <v>35</v>
      </c>
      <c r="C15" s="149"/>
      <c r="D15" s="149"/>
      <c r="E15" s="83">
        <f>SUM(E11:E14)</f>
        <v>58</v>
      </c>
      <c r="F15" s="84" t="s">
        <v>36</v>
      </c>
      <c r="G15" s="83">
        <f>SUM(G11:G14)</f>
        <v>8424</v>
      </c>
      <c r="H15" s="83" t="s">
        <v>36</v>
      </c>
      <c r="I15" s="83" t="s">
        <v>36</v>
      </c>
      <c r="J15" s="85"/>
      <c r="K15" s="86"/>
    </row>
    <row r="16" spans="2:11" x14ac:dyDescent="0.25">
      <c r="B16" s="95"/>
      <c r="C16" s="95"/>
      <c r="D16" s="95"/>
      <c r="E16" s="95"/>
      <c r="F16" s="95"/>
      <c r="G16" s="95"/>
      <c r="H16" s="95"/>
      <c r="I16" s="95"/>
    </row>
    <row r="17" spans="1:11" ht="40.5" customHeight="1" x14ac:dyDescent="0.3">
      <c r="B17" s="134" t="s">
        <v>37</v>
      </c>
      <c r="C17" s="134"/>
      <c r="D17" s="134"/>
      <c r="E17" s="134"/>
      <c r="F17" s="134"/>
      <c r="G17" s="134"/>
      <c r="H17" s="134"/>
      <c r="I17" s="134"/>
      <c r="J17" s="33"/>
    </row>
    <row r="18" spans="1:11" ht="83.25" customHeight="1" x14ac:dyDescent="0.25">
      <c r="B18" s="7" t="s">
        <v>5</v>
      </c>
      <c r="C18" s="8" t="s">
        <v>6</v>
      </c>
      <c r="D18" s="8" t="s">
        <v>7</v>
      </c>
      <c r="E18" s="8" t="s">
        <v>61</v>
      </c>
      <c r="F18" s="8" t="s">
        <v>72</v>
      </c>
      <c r="G18" s="8" t="s">
        <v>73</v>
      </c>
      <c r="H18" s="8" t="s">
        <v>94</v>
      </c>
      <c r="I18" s="8" t="s">
        <v>95</v>
      </c>
    </row>
    <row r="19" spans="1:11" ht="15.75" x14ac:dyDescent="0.25">
      <c r="B19" s="61">
        <v>1</v>
      </c>
      <c r="C19" s="61">
        <v>2</v>
      </c>
      <c r="D19" s="61">
        <v>3</v>
      </c>
      <c r="E19" s="61">
        <v>4</v>
      </c>
      <c r="F19" s="62">
        <v>5</v>
      </c>
      <c r="G19" s="62">
        <v>6</v>
      </c>
      <c r="H19" s="8">
        <v>7</v>
      </c>
      <c r="I19" s="8">
        <v>8</v>
      </c>
    </row>
    <row r="20" spans="1:11" ht="34.5" customHeight="1" x14ac:dyDescent="0.25">
      <c r="B20" s="80" t="s">
        <v>15</v>
      </c>
      <c r="C20" s="32" t="s">
        <v>60</v>
      </c>
      <c r="D20" s="22" t="s">
        <v>52</v>
      </c>
      <c r="E20" s="22">
        <v>12</v>
      </c>
      <c r="F20" s="81"/>
      <c r="G20" s="81"/>
      <c r="H20" s="81"/>
      <c r="I20" s="81"/>
    </row>
    <row r="21" spans="1:11" ht="26.25" customHeight="1" x14ac:dyDescent="0.3">
      <c r="B21" s="135" t="s">
        <v>35</v>
      </c>
      <c r="C21" s="136"/>
      <c r="D21" s="136"/>
      <c r="E21" s="136"/>
      <c r="F21" s="136"/>
      <c r="G21" s="137"/>
      <c r="H21" s="81"/>
      <c r="I21" s="81"/>
    </row>
    <row r="22" spans="1:11" ht="33" x14ac:dyDescent="0.25">
      <c r="B22" s="109" t="s">
        <v>69</v>
      </c>
      <c r="C22" s="110"/>
      <c r="D22" s="110"/>
      <c r="E22" s="110"/>
      <c r="F22" s="110"/>
      <c r="G22" s="111"/>
      <c r="H22" s="107"/>
      <c r="I22" s="107"/>
      <c r="J22" s="33"/>
      <c r="K22" s="33"/>
    </row>
    <row r="24" spans="1:11" ht="69" customHeight="1" x14ac:dyDescent="0.3">
      <c r="A24" s="139" t="s">
        <v>64</v>
      </c>
      <c r="B24" s="139"/>
      <c r="C24" s="139"/>
      <c r="D24" s="139"/>
      <c r="E24" s="139"/>
      <c r="F24" s="139"/>
      <c r="G24" s="139"/>
      <c r="H24" s="139"/>
      <c r="I24" s="139"/>
    </row>
    <row r="25" spans="1:11" ht="78" customHeight="1" x14ac:dyDescent="0.3">
      <c r="A25" s="139" t="s">
        <v>65</v>
      </c>
      <c r="B25" s="139"/>
      <c r="C25" s="139"/>
      <c r="D25" s="139"/>
      <c r="E25" s="139"/>
      <c r="F25" s="139"/>
      <c r="G25" s="139"/>
      <c r="H25" s="139"/>
      <c r="I25" s="139"/>
    </row>
    <row r="26" spans="1:11" ht="18.75" x14ac:dyDescent="0.3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11" ht="69" customHeight="1" x14ac:dyDescent="0.3">
      <c r="A27" s="103"/>
      <c r="B27" s="103"/>
      <c r="C27" s="103"/>
      <c r="D27" s="103"/>
      <c r="E27" s="103"/>
      <c r="F27" s="103"/>
      <c r="G27" s="103"/>
      <c r="H27" s="66"/>
      <c r="I27" s="66"/>
    </row>
    <row r="28" spans="1:11" ht="15.75" x14ac:dyDescent="0.25">
      <c r="A28" s="103"/>
      <c r="B28" s="103"/>
      <c r="C28" s="103"/>
      <c r="D28" s="103"/>
      <c r="E28" s="103"/>
      <c r="F28" s="103"/>
      <c r="G28" s="103"/>
      <c r="H28" s="140" t="s">
        <v>67</v>
      </c>
      <c r="I28" s="140"/>
      <c r="J28" s="140"/>
      <c r="K28" s="140"/>
    </row>
    <row r="29" spans="1:11" ht="23.25" x14ac:dyDescent="0.25">
      <c r="A29" s="104"/>
      <c r="B29" s="104"/>
      <c r="C29" s="104" t="s">
        <v>68</v>
      </c>
      <c r="D29" s="105"/>
      <c r="E29" s="105"/>
      <c r="F29" s="105"/>
      <c r="G29" s="105"/>
      <c r="H29" s="138" t="s">
        <v>66</v>
      </c>
      <c r="I29" s="138"/>
      <c r="J29" s="138"/>
      <c r="K29" s="138"/>
    </row>
  </sheetData>
  <mergeCells count="16">
    <mergeCell ref="H29:K29"/>
    <mergeCell ref="J1:K1"/>
    <mergeCell ref="H2:K2"/>
    <mergeCell ref="J3:K3"/>
    <mergeCell ref="J4:K4"/>
    <mergeCell ref="E6:J6"/>
    <mergeCell ref="A25:I25"/>
    <mergeCell ref="B8:J8"/>
    <mergeCell ref="B11:B14"/>
    <mergeCell ref="C11:C14"/>
    <mergeCell ref="H28:K28"/>
    <mergeCell ref="B15:D15"/>
    <mergeCell ref="B17:I17"/>
    <mergeCell ref="B21:G21"/>
    <mergeCell ref="B22:G22"/>
    <mergeCell ref="A24:I2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1" max="1048575" man="1"/>
  </colBreaks>
  <ignoredErrors>
    <ignoredError sqref="E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5699518C-4418-4120-B5C0-0F0A5522D9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CZĘŚĆ I zał. 2 a</vt:lpstr>
      <vt:lpstr>CZĘŚĆ II zał 2 b</vt:lpstr>
      <vt:lpstr>CZĘŚĆ III zał.2 c</vt:lpstr>
      <vt:lpstr>CZĘŚĆ IV zał.2 d</vt:lpstr>
      <vt:lpstr>CZĘŚĆ V zał. 2 e</vt:lpstr>
      <vt:lpstr>'CZĘŚĆ I zał. 2 a'!Obszar_wydruku</vt:lpstr>
      <vt:lpstr>'CZĘŚĆ II zał 2 b'!Obszar_wydruku</vt:lpstr>
      <vt:lpstr>'CZĘŚĆ III zał.2 c'!Obszar_wydruku</vt:lpstr>
      <vt:lpstr>'CZĘŚĆ IV zał.2 d'!Obszar_wydruku</vt:lpstr>
      <vt:lpstr>'CZĘŚĆ V zał. 2 e'!Obszar_wydruku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Ewa</dc:creator>
  <cp:lastModifiedBy>Chlubicki Zbigniew</cp:lastModifiedBy>
  <cp:lastPrinted>2021-11-22T08:37:51Z</cp:lastPrinted>
  <dcterms:created xsi:type="dcterms:W3CDTF">2021-11-09T10:00:58Z</dcterms:created>
  <dcterms:modified xsi:type="dcterms:W3CDTF">2021-11-22T08:37:57Z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82989c82-9f31-424a-b561-e337c1f93ff0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noHmbsqIQOXvBl5bC1HRG3VfC2bmmrij</vt:lpwstr>
  </property>
  <property fmtid="{D5CDD505-2E9C-101B-9397-08002B2CF9AE}" pid="8" name="bjClsUserRVM">
    <vt:lpwstr>[]</vt:lpwstr>
  </property>
</Properties>
</file>