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.R.1026\Desktop\PRZETARGI 2022\ZP-G-48-22 Gazy\"/>
    </mc:Choice>
  </mc:AlternateContent>
  <xr:revisionPtr revIDLastSave="0" documentId="13_ncr:1_{16229E2A-B7BD-4AE9-9308-0AEB42F8CC73}" xr6:coauthVersionLast="47" xr6:coauthVersionMax="47" xr10:uidLastSave="{00000000-0000-0000-0000-000000000000}"/>
  <bookViews>
    <workbookView xWindow="-103" yWindow="-103" windowWidth="33120" windowHeight="18120" xr2:uid="{E21685DB-8C2D-408E-BB37-F9A330DA65F6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7" i="1" l="1"/>
  <c r="G67" i="1"/>
  <c r="F55" i="1"/>
  <c r="G55" i="1" s="1"/>
  <c r="D48" i="1"/>
  <c r="D47" i="1"/>
  <c r="F38" i="1"/>
  <c r="G38" i="1" s="1"/>
  <c r="D34" i="1"/>
  <c r="D33" i="1"/>
  <c r="D32" i="1"/>
  <c r="D31" i="1"/>
  <c r="D30" i="1"/>
  <c r="D29" i="1"/>
  <c r="D28" i="1"/>
  <c r="D27" i="1"/>
  <c r="D26" i="1"/>
  <c r="D25" i="1"/>
  <c r="D60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Łukasz Wierzbicki</author>
  </authors>
  <commentList>
    <comment ref="D45" authorId="0" shapeId="0" xr:uid="{8C3FE97D-8419-49FA-B95D-63337BA96CA9}">
      <text>
        <r>
          <rPr>
            <b/>
            <sz val="9"/>
            <color indexed="81"/>
            <rFont val="Tahoma"/>
            <family val="2"/>
            <charset val="238"/>
          </rPr>
          <t>Łukasz Wierzbicki:</t>
        </r>
        <r>
          <rPr>
            <sz val="9"/>
            <color indexed="81"/>
            <rFont val="Tahoma"/>
            <family val="2"/>
            <charset val="238"/>
          </rPr>
          <t xml:space="preserve">
Zmieniono na planowana ilość</t>
        </r>
      </text>
    </comment>
  </commentList>
</comments>
</file>

<file path=xl/sharedStrings.xml><?xml version="1.0" encoding="utf-8"?>
<sst xmlns="http://schemas.openxmlformats.org/spreadsheetml/2006/main" count="122" uniqueCount="63">
  <si>
    <t>Zapotrzebowanie na gazy techniczne (czyste i mieszaniny) w Sieci Badawczej Łukasiewicz - Instytucie Metali Nieżelaznych w 2023 r.</t>
  </si>
  <si>
    <t>WSZYSTKIE CENTRA IMN GLIWICE</t>
  </si>
  <si>
    <t>CZĘŚĆ I</t>
  </si>
  <si>
    <t>Lp.</t>
  </si>
  <si>
    <t>Nazwa gazu</t>
  </si>
  <si>
    <t>Jedniostka 
miary</t>
  </si>
  <si>
    <t>Planowana 
ilość</t>
  </si>
  <si>
    <t>Cena jedn. netto + koszt napełnienia+ transportu+
opłaty drogowe</t>
  </si>
  <si>
    <t>Wartość 
netto PLN</t>
  </si>
  <si>
    <t>Wartość 
brutto PLN</t>
  </si>
  <si>
    <t>Uwagi</t>
  </si>
  <si>
    <t>Tlen 2,5 techniczny (sprężony)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</si>
  <si>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</si>
  <si>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dzierżawa butli
(50 litrów / 200 bar)</t>
  </si>
  <si>
    <t>Acetylen techniczny</t>
  </si>
  <si>
    <t xml:space="preserve"> kg</t>
  </si>
  <si>
    <t>dzierżawa butli
(50 litrów / 10 kg)</t>
  </si>
  <si>
    <t>Acetylen 2,6 (czystość ≥ 99,0%)</t>
  </si>
  <si>
    <t>kg</t>
  </si>
  <si>
    <r>
      <t xml:space="preserve">Argon 5,0 (czystość </t>
    </r>
    <r>
      <rPr>
        <sz val="11"/>
        <color theme="1"/>
        <rFont val="Calibri"/>
        <family val="2"/>
        <charset val="238"/>
      </rPr>
      <t>≥ 99,999%, sprężony)</t>
    </r>
  </si>
  <si>
    <t>Azot 5,0 (czystość ≥99,999%, sprężony)</t>
  </si>
  <si>
    <r>
      <t>m</t>
    </r>
    <r>
      <rPr>
        <vertAlign val="subscript"/>
        <sz val="11"/>
        <color theme="1"/>
        <rFont val="Calibri"/>
        <family val="2"/>
        <charset val="238"/>
        <scheme val="minor"/>
      </rPr>
      <t>3</t>
    </r>
  </si>
  <si>
    <t>Azot 6,0 (czystość ≥99,9999%, sprężony)</t>
  </si>
  <si>
    <t>Wodór 3,0 techniczny (czystość ≥99,5%, sprężony)</t>
  </si>
  <si>
    <t>Wodór 5,5 (czystość ≥99,9995%, sprężony)</t>
  </si>
  <si>
    <t>Hel 5,0 (czystość ≥99,999%, sprężony)</t>
  </si>
  <si>
    <t>Hel 6,0 (czystość ≥99,9999%, sprężony, 200 bar)</t>
  </si>
  <si>
    <t>Podtlenek azotu 2,5 (czystość ≥99%)</t>
  </si>
  <si>
    <t>dzierżawa butli
(10 litrów / 7,5 kg)</t>
  </si>
  <si>
    <t>Dwutlenek węgla 2,5 techniczny (czystość ≥99,5%)</t>
  </si>
  <si>
    <t>dzierżawa butli
(40 litrów / 30 kg)</t>
  </si>
  <si>
    <t>Azot ciekły (skroplony)</t>
  </si>
  <si>
    <t>dewary 15, 25, 27, 60, 70 i 120 litrów</t>
  </si>
  <si>
    <t>Mieszanka gazu argon 30% / hel 70% (sprężony, 200 bar)
(wg PN-EN ISO 14175, argon - 30%±3, hel - reszta, woda≤40 ppm)</t>
  </si>
  <si>
    <t>dzierżawa butli
zawór-króciec przyłączen. B, gwint W 21,8X1/14
(50 litrów / 200 bar)</t>
  </si>
  <si>
    <t>Mieszanka gazu argon 90% / metan 10% - oznaczenie P10</t>
  </si>
  <si>
    <t>dzierżawa butli
(gwint butli wg DIN 477 nr 1)</t>
  </si>
  <si>
    <t xml:space="preserve">Mieszanka gazu azot 95% /wodór 5% 4,0 - oznaczenie NH5
(wg PN-EN ISO 14175, wodór 5%±0,5, azot -reszta, woda≤11 ppm) </t>
  </si>
  <si>
    <r>
      <t>Mieszanka argon 50% / hel 50%
(wg PN-EN ISO 14175, hel - 50%</t>
    </r>
    <r>
      <rPr>
        <sz val="11"/>
        <color theme="1"/>
        <rFont val="Calibri"/>
        <family val="2"/>
        <charset val="238"/>
      </rPr>
      <t>±5, argon - reszta, woda≤40 ppm)</t>
    </r>
  </si>
  <si>
    <t>amoniak N50 (Amoniak 5.0czystość 99,999%zanieczyszczeniaO2 + Ar &lt; 1 ppmvN2 &lt; 5 ppmvH2O &lt; 5 ppmvCO2 &lt; 1 ppmvKW &lt; 1 ppmv)</t>
  </si>
  <si>
    <r>
      <t>m</t>
    </r>
    <r>
      <rPr>
        <vertAlign val="superscript"/>
        <sz val="11"/>
        <color rgb="FFFF0000"/>
        <rFont val="Calibri"/>
        <family val="2"/>
        <charset val="238"/>
        <scheme val="minor"/>
      </rPr>
      <t>3</t>
    </r>
  </si>
  <si>
    <t>powietrze syntetyczne bez węglowodorów o czystości 5.5</t>
  </si>
  <si>
    <t>ALPHA GAZ 2 N2 (Azot 6.0czystość 99,9999%zanieczyszczeniaH​2​O ≤ 0,5ppmO​2​ ≤ 0,1ppmCO ≤ 0,1ppmCO​2​ ≤ 0,1ppmH​2​ ≤ 0,1ppmC​n​H​m​ ≤ 0,1ppm)</t>
  </si>
  <si>
    <t>Argon w pojedynczych butlach zostanie zastąpiony argone w wiązakach</t>
  </si>
  <si>
    <t xml:space="preserve">PN-EN ISO 14175 Argon - 75%, Co2 - 25%(np. CORGON® 25 lub równoważna) </t>
  </si>
  <si>
    <t xml:space="preserve">PN-EN ISO 14175 Argon - 82%, Co2 - 18% (np. CORGON® 18 lub równoważna) </t>
  </si>
  <si>
    <t xml:space="preserve">PN-EN ISO 14175 Argon - 90%, Co2 - 10% (np. CORGON® 10 lub równoważna) </t>
  </si>
  <si>
    <t>ArCo2 (Ar 97,5%, Co2 2,5%)</t>
  </si>
  <si>
    <t>Mieszanka argon / wodór 1-5% (do ustalenia)</t>
  </si>
  <si>
    <t xml:space="preserve">Mieszanką spawalniczą CO2 / 82% Argon  (np. STARGON 18%  lub równoważna) </t>
  </si>
  <si>
    <t>wzorst o waloryzację</t>
  </si>
  <si>
    <t>dzierżawa = dzierżawa butli od wykonawcy za zadeklarowaną cenę (wszystkie butle mają mieć taką samą cenę dzierżawy za miesiąc)</t>
  </si>
  <si>
    <t>Cena netto / brutto</t>
  </si>
  <si>
    <t>Część II</t>
  </si>
  <si>
    <t>Argon ciekły w odgazowaniu</t>
  </si>
  <si>
    <t>własny zbiornik</t>
  </si>
  <si>
    <t xml:space="preserve">mieszanina NO  400 ppm, CO   400 ppm, SO2   400 ppm reszta N2  5.0 </t>
  </si>
  <si>
    <t>l</t>
  </si>
  <si>
    <t>dzierżawa butli
(10 litrów / 200 bar)</t>
  </si>
  <si>
    <t xml:space="preserve">mieszanina NO2  40 ppm,  reszta pow.syntet. </t>
  </si>
  <si>
    <t>CENA GAZÓW NETTO / brutto</t>
  </si>
  <si>
    <r>
      <t xml:space="preserve">Lokalizacja: </t>
    </r>
    <r>
      <rPr>
        <b/>
        <sz val="14"/>
        <color rgb="FFFF0000"/>
        <rFont val="Calibri"/>
        <family val="2"/>
        <charset val="238"/>
        <scheme val="minor"/>
      </rPr>
      <t>Gliwice, 44-100, Sowińskiego 5</t>
    </r>
  </si>
  <si>
    <t>część II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</si>
</sst>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/>
    <xf numFmtId="164" fontId="0" fillId="0" borderId="3" xfId="0" applyNumberFormat="1" applyBorder="1"/>
    <xf numFmtId="0" fontId="0" fillId="0" borderId="5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0" fillId="2" borderId="0" xfId="0" applyFill="1"/>
    <xf numFmtId="164" fontId="0" fillId="2" borderId="0" xfId="0" applyNumberFormat="1" applyFill="1"/>
    <xf numFmtId="0" fontId="2" fillId="2" borderId="0" xfId="0" applyFont="1" applyFill="1"/>
    <xf numFmtId="0" fontId="0" fillId="0" borderId="0" xfId="0" applyAlignment="1">
      <alignment vertical="center"/>
    </xf>
    <xf numFmtId="0" fontId="9" fillId="3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/>
    <xf numFmtId="16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" xfId="0" applyBorder="1"/>
    <xf numFmtId="164" fontId="0" fillId="0" borderId="1" xfId="0" applyNumberForma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a.K.1086/Desktop/ZESTAWIENIA/ZESTAWIENIA%202022/GAZY/WSZYSCY%20-%20Gazy%20zapotrzebowanie%20%20cz.1%20i%202%20-%202023r.%20-%20Gliw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ZYSCY"/>
      <sheetName val="PT"/>
      <sheetName val="ME"/>
      <sheetName val="MH_x0009_"/>
      <sheetName val="ML"/>
      <sheetName val="MO"/>
      <sheetName val="PF"/>
      <sheetName val="PP"/>
      <sheetName val="MR"/>
      <sheetName val="TM"/>
    </sheetNames>
    <sheetDataSet>
      <sheetData sheetId="0"/>
      <sheetData sheetId="1">
        <row r="8">
          <cell r="D8">
            <v>750</v>
          </cell>
        </row>
        <row r="9">
          <cell r="D9">
            <v>80</v>
          </cell>
        </row>
        <row r="10">
          <cell r="D10"/>
        </row>
        <row r="11">
          <cell r="D11">
            <v>2200</v>
          </cell>
        </row>
        <row r="12">
          <cell r="D12">
            <v>110</v>
          </cell>
        </row>
        <row r="13">
          <cell r="D13"/>
        </row>
        <row r="14">
          <cell r="D14"/>
        </row>
        <row r="15">
          <cell r="D15"/>
        </row>
        <row r="16">
          <cell r="D16"/>
        </row>
        <row r="17">
          <cell r="D17"/>
        </row>
        <row r="18">
          <cell r="D18"/>
        </row>
        <row r="19">
          <cell r="D19"/>
        </row>
        <row r="20">
          <cell r="D20"/>
        </row>
        <row r="21">
          <cell r="D21">
            <v>250</v>
          </cell>
        </row>
        <row r="22">
          <cell r="D22"/>
        </row>
        <row r="23">
          <cell r="D23">
            <v>620</v>
          </cell>
        </row>
        <row r="24">
          <cell r="D24">
            <v>250</v>
          </cell>
        </row>
        <row r="26">
          <cell r="D26">
            <v>250</v>
          </cell>
        </row>
        <row r="27">
          <cell r="D27">
            <v>250</v>
          </cell>
        </row>
        <row r="28">
          <cell r="D28">
            <v>250</v>
          </cell>
        </row>
        <row r="29">
          <cell r="D29">
            <v>250</v>
          </cell>
        </row>
      </sheetData>
      <sheetData sheetId="2">
        <row r="8">
          <cell r="D8">
            <v>0.5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0.2</v>
          </cell>
        </row>
        <row r="12">
          <cell r="D12">
            <v>0.2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120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</sheetData>
      <sheetData sheetId="3">
        <row r="8">
          <cell r="D8">
            <v>70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70</v>
          </cell>
        </row>
        <row r="12">
          <cell r="D12">
            <v>10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30</v>
          </cell>
        </row>
        <row r="20">
          <cell r="D20">
            <v>360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</sheetData>
      <sheetData sheetId="4">
        <row r="8">
          <cell r="D8">
            <v>60</v>
          </cell>
        </row>
        <row r="9">
          <cell r="D9"/>
        </row>
        <row r="10">
          <cell r="D10">
            <v>110</v>
          </cell>
        </row>
        <row r="11">
          <cell r="D11">
            <v>130</v>
          </cell>
        </row>
        <row r="12">
          <cell r="D12"/>
        </row>
        <row r="13">
          <cell r="D13"/>
        </row>
        <row r="14">
          <cell r="D14"/>
        </row>
        <row r="15">
          <cell r="D15"/>
        </row>
        <row r="16">
          <cell r="D16">
            <v>10</v>
          </cell>
        </row>
        <row r="17">
          <cell r="D17">
            <v>30</v>
          </cell>
        </row>
        <row r="18">
          <cell r="D18">
            <v>65</v>
          </cell>
        </row>
        <row r="19">
          <cell r="D19">
            <v>10</v>
          </cell>
        </row>
        <row r="20">
          <cell r="D20">
            <v>600</v>
          </cell>
        </row>
        <row r="21">
          <cell r="D21"/>
        </row>
        <row r="22">
          <cell r="D22">
            <v>35</v>
          </cell>
        </row>
        <row r="23">
          <cell r="D23">
            <v>300</v>
          </cell>
        </row>
        <row r="24">
          <cell r="D24"/>
        </row>
        <row r="25">
          <cell r="D25">
            <v>5</v>
          </cell>
        </row>
        <row r="26">
          <cell r="D26">
            <v>10</v>
          </cell>
        </row>
        <row r="27">
          <cell r="D27">
            <v>10</v>
          </cell>
        </row>
      </sheetData>
      <sheetData sheetId="5">
        <row r="8">
          <cell r="D8"/>
        </row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  <row r="14">
          <cell r="D14"/>
        </row>
        <row r="15">
          <cell r="D15"/>
        </row>
        <row r="16">
          <cell r="D16"/>
        </row>
        <row r="17">
          <cell r="D17"/>
        </row>
        <row r="18">
          <cell r="D18"/>
        </row>
        <row r="19">
          <cell r="D19"/>
        </row>
        <row r="20">
          <cell r="D20"/>
        </row>
        <row r="21">
          <cell r="D21"/>
        </row>
        <row r="22">
          <cell r="D22"/>
        </row>
        <row r="23">
          <cell r="D23"/>
        </row>
        <row r="24">
          <cell r="D24"/>
        </row>
        <row r="37">
          <cell r="D37">
            <v>10</v>
          </cell>
        </row>
        <row r="38">
          <cell r="D38">
            <v>10</v>
          </cell>
        </row>
      </sheetData>
      <sheetData sheetId="6">
        <row r="8">
          <cell r="D8">
            <v>300</v>
          </cell>
        </row>
        <row r="9">
          <cell r="D9"/>
        </row>
        <row r="10">
          <cell r="D10"/>
        </row>
        <row r="11">
          <cell r="D11">
            <v>20</v>
          </cell>
        </row>
        <row r="12">
          <cell r="D12"/>
        </row>
        <row r="13">
          <cell r="D13"/>
        </row>
        <row r="14">
          <cell r="D14">
            <v>500</v>
          </cell>
        </row>
        <row r="15">
          <cell r="D15"/>
        </row>
        <row r="16">
          <cell r="D16"/>
        </row>
        <row r="17">
          <cell r="D17"/>
        </row>
        <row r="18">
          <cell r="D18"/>
        </row>
        <row r="19">
          <cell r="D19"/>
        </row>
        <row r="20">
          <cell r="D20">
            <v>2000</v>
          </cell>
        </row>
        <row r="21">
          <cell r="D21"/>
        </row>
        <row r="22">
          <cell r="D22"/>
        </row>
        <row r="23">
          <cell r="D23"/>
        </row>
        <row r="24">
          <cell r="D24"/>
        </row>
      </sheetData>
      <sheetData sheetId="7">
        <row r="8">
          <cell r="D8"/>
        </row>
        <row r="9">
          <cell r="D9"/>
        </row>
        <row r="10">
          <cell r="D10"/>
        </row>
        <row r="11">
          <cell r="D11">
            <v>200</v>
          </cell>
        </row>
        <row r="12">
          <cell r="D12"/>
        </row>
        <row r="13">
          <cell r="D13"/>
        </row>
        <row r="14">
          <cell r="D14">
            <v>200</v>
          </cell>
        </row>
        <row r="15">
          <cell r="D15">
            <v>100</v>
          </cell>
        </row>
        <row r="16">
          <cell r="D16"/>
        </row>
        <row r="17">
          <cell r="D17"/>
        </row>
        <row r="18">
          <cell r="D18"/>
        </row>
        <row r="19">
          <cell r="D19"/>
        </row>
        <row r="20">
          <cell r="D20">
            <v>250</v>
          </cell>
        </row>
        <row r="21">
          <cell r="D21"/>
        </row>
        <row r="22">
          <cell r="D22"/>
        </row>
        <row r="23">
          <cell r="D23">
            <v>10</v>
          </cell>
        </row>
        <row r="24">
          <cell r="D24"/>
        </row>
        <row r="25">
          <cell r="D25">
            <v>2688</v>
          </cell>
        </row>
      </sheetData>
      <sheetData sheetId="8"/>
      <sheetData sheetId="9">
        <row r="8">
          <cell r="D8">
            <v>10</v>
          </cell>
        </row>
        <row r="9">
          <cell r="D9">
            <v>6</v>
          </cell>
        </row>
        <row r="25">
          <cell r="D2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DBB42-3D3B-436B-9C01-3C4C79E55011}">
  <dimension ref="A2:H67"/>
  <sheetViews>
    <sheetView tabSelected="1" topLeftCell="A31" workbookViewId="0">
      <selection activeCell="B57" sqref="B57"/>
    </sheetView>
  </sheetViews>
  <sheetFormatPr defaultRowHeight="14.6" x14ac:dyDescent="0.4"/>
  <cols>
    <col min="1" max="1" width="4.69140625" customWidth="1"/>
    <col min="2" max="2" width="79.84375" customWidth="1"/>
    <col min="3" max="3" width="15.69140625" customWidth="1"/>
    <col min="4" max="4" width="21.3828125" customWidth="1"/>
    <col min="5" max="6" width="15.69140625" customWidth="1"/>
    <col min="7" max="7" width="20.53515625" customWidth="1"/>
    <col min="8" max="8" width="43.69140625" customWidth="1"/>
  </cols>
  <sheetData>
    <row r="2" spans="1:8" ht="18.45" x14ac:dyDescent="0.5">
      <c r="A2" s="1" t="s">
        <v>0</v>
      </c>
    </row>
    <row r="3" spans="1:8" ht="18.45" x14ac:dyDescent="0.5">
      <c r="A3" s="1" t="s">
        <v>61</v>
      </c>
    </row>
    <row r="4" spans="1:8" ht="57" customHeight="1" x14ac:dyDescent="0.4">
      <c r="A4" s="42" t="s">
        <v>1</v>
      </c>
      <c r="B4" s="42"/>
      <c r="C4" s="42"/>
      <c r="D4" s="42"/>
      <c r="E4" s="42"/>
      <c r="F4" s="42"/>
      <c r="G4" s="42"/>
      <c r="H4" s="42"/>
    </row>
    <row r="5" spans="1:8" ht="18.45" x14ac:dyDescent="0.5">
      <c r="A5" s="1"/>
      <c r="B5" s="2" t="s">
        <v>2</v>
      </c>
    </row>
    <row r="6" spans="1:8" ht="18.899999999999999" thickBot="1" x14ac:dyDescent="0.55000000000000004">
      <c r="A6" s="1"/>
    </row>
    <row r="7" spans="1:8" ht="73.3" thickBot="1" x14ac:dyDescent="0.45">
      <c r="A7" s="3" t="s">
        <v>3</v>
      </c>
      <c r="B7" s="4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</row>
    <row r="8" spans="1:8" ht="30" customHeight="1" thickBot="1" x14ac:dyDescent="0.45">
      <c r="A8" s="12">
        <v>1</v>
      </c>
      <c r="B8" s="38" t="s">
        <v>11</v>
      </c>
      <c r="C8" s="12" t="s">
        <v>12</v>
      </c>
      <c r="D8" s="41">
        <f>SUM([1]PT!D8+[1]ME!D8+'[1]MH	'!D8+[1]ML!D8+[1]MO!D8+[1]PF!D8+[1]PP!D8+[1]TM!D8)</f>
        <v>1190.5</v>
      </c>
      <c r="E8" s="34"/>
      <c r="F8" s="35"/>
      <c r="G8" s="34"/>
      <c r="H8" s="3" t="s">
        <v>13</v>
      </c>
    </row>
    <row r="9" spans="1:8" ht="30" customHeight="1" thickBot="1" x14ac:dyDescent="0.45">
      <c r="A9" s="12">
        <v>2</v>
      </c>
      <c r="B9" s="38" t="s">
        <v>14</v>
      </c>
      <c r="C9" s="12" t="s">
        <v>15</v>
      </c>
      <c r="D9" s="12">
        <f>SUM([1]PT!D9+[1]ME!D9+'[1]MH	'!D9+[1]ML!D9+[1]MO!D9+[1]PF!D9+[1]PP!D9+[1]TM!D9)</f>
        <v>86</v>
      </c>
      <c r="E9" s="34"/>
      <c r="F9" s="35"/>
      <c r="G9" s="34"/>
      <c r="H9" s="3" t="s">
        <v>16</v>
      </c>
    </row>
    <row r="10" spans="1:8" ht="30" customHeight="1" thickBot="1" x14ac:dyDescent="0.45">
      <c r="A10" s="12">
        <v>3</v>
      </c>
      <c r="B10" s="38" t="s">
        <v>17</v>
      </c>
      <c r="C10" s="12" t="s">
        <v>18</v>
      </c>
      <c r="D10" s="12">
        <f>SUM([1]PT!D10+[1]ME!D10+'[1]MH	'!D10+[1]ML!D10+[1]MO!D10+[1]PF!D10+[1]PP!D10)</f>
        <v>110</v>
      </c>
      <c r="E10" s="34"/>
      <c r="F10" s="35"/>
      <c r="G10" s="34"/>
      <c r="H10" s="3" t="s">
        <v>16</v>
      </c>
    </row>
    <row r="11" spans="1:8" ht="30" customHeight="1" thickBot="1" x14ac:dyDescent="0.45">
      <c r="A11" s="12">
        <v>4</v>
      </c>
      <c r="B11" s="38" t="s">
        <v>19</v>
      </c>
      <c r="C11" s="12" t="s">
        <v>12</v>
      </c>
      <c r="D11" s="41">
        <f>SUM([1]PT!D11+[1]ME!D11+'[1]MH	'!D11+[1]ML!D11+[1]MO!D11+[1]PF!D11+[1]PP!D11)</f>
        <v>2620.1999999999998</v>
      </c>
      <c r="E11" s="34"/>
      <c r="F11" s="35"/>
      <c r="G11" s="34"/>
      <c r="H11" s="3" t="s">
        <v>13</v>
      </c>
    </row>
    <row r="12" spans="1:8" ht="30" customHeight="1" thickBot="1" x14ac:dyDescent="0.45">
      <c r="A12" s="12">
        <v>5</v>
      </c>
      <c r="B12" s="38" t="s">
        <v>20</v>
      </c>
      <c r="C12" s="12" t="s">
        <v>21</v>
      </c>
      <c r="D12" s="41">
        <f>SUM([1]PT!D12+[1]ME!D12+'[1]MH	'!D12+[1]ML!D12+[1]MO!D12+[1]PF!D12+[1]PP!D12)</f>
        <v>120.2</v>
      </c>
      <c r="E12" s="34"/>
      <c r="F12" s="35"/>
      <c r="G12" s="34"/>
      <c r="H12" s="3" t="s">
        <v>13</v>
      </c>
    </row>
    <row r="13" spans="1:8" ht="30" customHeight="1" thickBot="1" x14ac:dyDescent="0.45">
      <c r="A13" s="12">
        <v>6</v>
      </c>
      <c r="B13" s="38" t="s">
        <v>22</v>
      </c>
      <c r="C13" s="12" t="s">
        <v>12</v>
      </c>
      <c r="D13" s="12">
        <f>SUM([1]PT!D13+[1]ME!D13+'[1]MH	'!D13+[1]ML!D13+[1]MO!D13+[1]PF!D13+[1]PP!D13)</f>
        <v>0</v>
      </c>
      <c r="E13" s="34"/>
      <c r="F13" s="35"/>
      <c r="G13" s="34"/>
      <c r="H13" s="3" t="s">
        <v>13</v>
      </c>
    </row>
    <row r="14" spans="1:8" ht="30" customHeight="1" thickBot="1" x14ac:dyDescent="0.45">
      <c r="A14" s="12">
        <v>7</v>
      </c>
      <c r="B14" s="38" t="s">
        <v>23</v>
      </c>
      <c r="C14" s="12" t="s">
        <v>12</v>
      </c>
      <c r="D14" s="12">
        <f>SUM([1]PT!D14+[1]ME!D14+'[1]MH	'!D14+[1]ML!D14+[1]MO!D14+[1]PF!D14+[1]PP!D14)</f>
        <v>700</v>
      </c>
      <c r="E14" s="34"/>
      <c r="F14" s="35"/>
      <c r="G14" s="34"/>
      <c r="H14" s="3" t="s">
        <v>13</v>
      </c>
    </row>
    <row r="15" spans="1:8" ht="30" customHeight="1" thickBot="1" x14ac:dyDescent="0.45">
      <c r="A15" s="12">
        <v>8</v>
      </c>
      <c r="B15" s="38" t="s">
        <v>24</v>
      </c>
      <c r="C15" s="12" t="s">
        <v>12</v>
      </c>
      <c r="D15" s="12">
        <f>SUM([1]PT!D15+[1]ME!D15+'[1]MH	'!D15+[1]ML!D15+[1]MO!D15+[1]PF!D15+[1]PP!D15)</f>
        <v>100</v>
      </c>
      <c r="E15" s="34"/>
      <c r="F15" s="35"/>
      <c r="G15" s="34"/>
      <c r="H15" s="3" t="s">
        <v>13</v>
      </c>
    </row>
    <row r="16" spans="1:8" ht="30" customHeight="1" thickBot="1" x14ac:dyDescent="0.45">
      <c r="A16" s="12">
        <v>9</v>
      </c>
      <c r="B16" s="38" t="s">
        <v>25</v>
      </c>
      <c r="C16" s="12" t="s">
        <v>12</v>
      </c>
      <c r="D16" s="12">
        <f>SUM([1]PT!D16+[1]ME!D16+'[1]MH	'!D16+[1]ML!D16+[1]MO!D16+[1]PF!D16+[1]PP!D16)</f>
        <v>10</v>
      </c>
      <c r="E16" s="34"/>
      <c r="F16" s="35"/>
      <c r="G16" s="34"/>
      <c r="H16" s="3" t="s">
        <v>13</v>
      </c>
    </row>
    <row r="17" spans="1:8" ht="30" customHeight="1" thickBot="1" x14ac:dyDescent="0.45">
      <c r="A17" s="12">
        <v>10</v>
      </c>
      <c r="B17" s="38" t="s">
        <v>26</v>
      </c>
      <c r="C17" s="12" t="s">
        <v>12</v>
      </c>
      <c r="D17" s="12">
        <f>SUM([1]PT!D17+[1]ME!D17+'[1]MH	'!D17+[1]ML!D17+[1]MO!D17+[1]PF!D17+[1]PP!D17)</f>
        <v>30</v>
      </c>
      <c r="E17" s="34"/>
      <c r="F17" s="35"/>
      <c r="G17" s="34"/>
      <c r="H17" s="3" t="s">
        <v>13</v>
      </c>
    </row>
    <row r="18" spans="1:8" ht="30" customHeight="1" thickBot="1" x14ac:dyDescent="0.45">
      <c r="A18" s="12">
        <v>11</v>
      </c>
      <c r="B18" s="38" t="s">
        <v>27</v>
      </c>
      <c r="C18" s="12" t="s">
        <v>18</v>
      </c>
      <c r="D18" s="12">
        <f>SUM([1]PT!D18+[1]ME!D18+'[1]MH	'!D18+[1]ML!D18+[1]MO!D18+[1]PF!D18+[1]PP!D18)</f>
        <v>65</v>
      </c>
      <c r="E18" s="34"/>
      <c r="F18" s="35"/>
      <c r="G18" s="34"/>
      <c r="H18" s="3" t="s">
        <v>28</v>
      </c>
    </row>
    <row r="19" spans="1:8" ht="30" customHeight="1" thickBot="1" x14ac:dyDescent="0.45">
      <c r="A19" s="12">
        <v>12</v>
      </c>
      <c r="B19" s="38" t="s">
        <v>29</v>
      </c>
      <c r="C19" s="12" t="s">
        <v>18</v>
      </c>
      <c r="D19" s="12">
        <f>SUM([1]PT!D19+[1]ME!D19+'[1]MH	'!D19+[1]ML!D19+[1]MO!D19+[1]PF!D19+[1]PP!D19)</f>
        <v>160</v>
      </c>
      <c r="E19" s="34"/>
      <c r="F19" s="35"/>
      <c r="G19" s="34"/>
      <c r="H19" s="3" t="s">
        <v>30</v>
      </c>
    </row>
    <row r="20" spans="1:8" ht="30" customHeight="1" thickBot="1" x14ac:dyDescent="0.45">
      <c r="A20" s="12">
        <v>13</v>
      </c>
      <c r="B20" s="38" t="s">
        <v>31</v>
      </c>
      <c r="C20" s="12" t="s">
        <v>18</v>
      </c>
      <c r="D20" s="12">
        <f>SUM([1]PT!D20+[1]ME!D20+'[1]MH	'!D20+[1]ML!D20+[1]MO!D20+[1]PF!D20+[1]PP!D20)</f>
        <v>3210</v>
      </c>
      <c r="E20" s="34"/>
      <c r="F20" s="35"/>
      <c r="G20" s="34"/>
      <c r="H20" s="3" t="s">
        <v>32</v>
      </c>
    </row>
    <row r="21" spans="1:8" ht="44.15" thickBot="1" x14ac:dyDescent="0.45">
      <c r="A21" s="12">
        <v>14</v>
      </c>
      <c r="B21" s="4" t="s">
        <v>33</v>
      </c>
      <c r="C21" s="12" t="s">
        <v>12</v>
      </c>
      <c r="D21" s="12">
        <f>SUM([1]PT!D21+[1]ME!D21+'[1]MH	'!D21+[1]ML!D21+[1]MO!D21+[1]PF!D21+[1]PP!D21)</f>
        <v>250</v>
      </c>
      <c r="E21" s="34"/>
      <c r="F21" s="35"/>
      <c r="G21" s="34"/>
      <c r="H21" s="3" t="s">
        <v>34</v>
      </c>
    </row>
    <row r="22" spans="1:8" ht="30" customHeight="1" thickBot="1" x14ac:dyDescent="0.45">
      <c r="A22" s="12">
        <v>15</v>
      </c>
      <c r="B22" s="38" t="s">
        <v>35</v>
      </c>
      <c r="C22" s="12" t="s">
        <v>12</v>
      </c>
      <c r="D22" s="12">
        <f>SUM([1]PT!D22+[1]ME!D22+'[1]MH	'!D22+[1]ML!D22+[1]MO!D22+[1]PF!D22+[1]PP!D22)</f>
        <v>35</v>
      </c>
      <c r="E22" s="34"/>
      <c r="F22" s="35"/>
      <c r="G22" s="34"/>
      <c r="H22" s="3" t="s">
        <v>36</v>
      </c>
    </row>
    <row r="23" spans="1:8" ht="30" customHeight="1" thickBot="1" x14ac:dyDescent="0.45">
      <c r="A23" s="12">
        <v>16</v>
      </c>
      <c r="B23" s="39" t="s">
        <v>37</v>
      </c>
      <c r="C23" s="12" t="s">
        <v>12</v>
      </c>
      <c r="D23" s="12">
        <f>SUM([1]PT!D23+[1]ME!D23+'[1]MH	'!D23+[1]ML!D23+[1]MO!D23+[1]PF!D23+[1]PP!D23)</f>
        <v>930</v>
      </c>
      <c r="E23" s="34"/>
      <c r="F23" s="35"/>
      <c r="G23" s="34"/>
      <c r="H23" s="3" t="s">
        <v>13</v>
      </c>
    </row>
    <row r="24" spans="1:8" ht="30" customHeight="1" thickBot="1" x14ac:dyDescent="0.45">
      <c r="A24" s="12">
        <v>17</v>
      </c>
      <c r="B24" s="4" t="s">
        <v>38</v>
      </c>
      <c r="C24" s="12" t="s">
        <v>12</v>
      </c>
      <c r="D24" s="12">
        <f>SUM([1]PT!D24+[1]ME!D24+'[1]MH	'!D24+[1]ML!D24+[1]MO!D24+[1]PF!D24+[1]PP!D24)</f>
        <v>250</v>
      </c>
      <c r="E24" s="34"/>
      <c r="F24" s="35"/>
      <c r="G24" s="34"/>
      <c r="H24" s="3" t="s">
        <v>13</v>
      </c>
    </row>
    <row r="25" spans="1:8" ht="30" customHeight="1" thickBot="1" x14ac:dyDescent="0.45">
      <c r="A25" s="12">
        <v>18</v>
      </c>
      <c r="B25" s="11" t="s">
        <v>41</v>
      </c>
      <c r="C25" s="13" t="s">
        <v>40</v>
      </c>
      <c r="D25" s="13">
        <f>[1]ML!D26</f>
        <v>10</v>
      </c>
      <c r="E25" s="34"/>
      <c r="F25" s="35"/>
      <c r="G25" s="34"/>
      <c r="H25" s="3" t="s">
        <v>13</v>
      </c>
    </row>
    <row r="26" spans="1:8" ht="30" customHeight="1" thickBot="1" x14ac:dyDescent="0.45">
      <c r="A26" s="12">
        <v>19</v>
      </c>
      <c r="B26" s="10" t="s">
        <v>42</v>
      </c>
      <c r="C26" s="13" t="s">
        <v>40</v>
      </c>
      <c r="D26" s="13">
        <f>[1]ML!D27</f>
        <v>10</v>
      </c>
      <c r="E26" s="34"/>
      <c r="F26" s="35"/>
      <c r="G26" s="34"/>
      <c r="H26" s="3" t="s">
        <v>13</v>
      </c>
    </row>
    <row r="27" spans="1:8" ht="30" customHeight="1" thickBot="1" x14ac:dyDescent="0.45">
      <c r="A27" s="12">
        <v>20</v>
      </c>
      <c r="B27" s="40" t="s">
        <v>43</v>
      </c>
      <c r="C27" s="13" t="s">
        <v>40</v>
      </c>
      <c r="D27" s="13">
        <f>[1]PP!D25</f>
        <v>2688</v>
      </c>
      <c r="E27" s="34"/>
      <c r="F27" s="35"/>
      <c r="G27" s="34"/>
      <c r="H27" s="3" t="s">
        <v>13</v>
      </c>
    </row>
    <row r="28" spans="1:8" ht="30" customHeight="1" thickBot="1" x14ac:dyDescent="0.45">
      <c r="A28" s="12">
        <v>21</v>
      </c>
      <c r="B28" s="40" t="s">
        <v>44</v>
      </c>
      <c r="C28" s="13" t="s">
        <v>40</v>
      </c>
      <c r="D28" s="13">
        <f>SUM([1]PT!D29+[1]ME!D29+'[1]MH	'!D32+[1]ML!D28+[1]MO!D29+[1]PF!D29+[1]PP!D29)</f>
        <v>250</v>
      </c>
      <c r="E28" s="35"/>
      <c r="F28" s="35"/>
      <c r="G28" s="35"/>
      <c r="H28" s="3" t="s">
        <v>13</v>
      </c>
    </row>
    <row r="29" spans="1:8" ht="30" customHeight="1" thickBot="1" x14ac:dyDescent="0.45">
      <c r="A29" s="12">
        <v>22</v>
      </c>
      <c r="B29" s="40" t="s">
        <v>45</v>
      </c>
      <c r="C29" s="13" t="s">
        <v>40</v>
      </c>
      <c r="D29" s="13">
        <f>[1]PT!D26</f>
        <v>250</v>
      </c>
      <c r="E29" s="35"/>
      <c r="F29" s="35"/>
      <c r="G29" s="35"/>
      <c r="H29" s="3" t="s">
        <v>13</v>
      </c>
    </row>
    <row r="30" spans="1:8" ht="30" customHeight="1" thickBot="1" x14ac:dyDescent="0.45">
      <c r="A30" s="12">
        <v>23</v>
      </c>
      <c r="B30" s="40" t="s">
        <v>46</v>
      </c>
      <c r="C30" s="13" t="s">
        <v>40</v>
      </c>
      <c r="D30" s="13">
        <f>[1]PT!D27</f>
        <v>250</v>
      </c>
      <c r="E30" s="35"/>
      <c r="F30" s="35"/>
      <c r="G30" s="35"/>
      <c r="H30" s="3" t="s">
        <v>13</v>
      </c>
    </row>
    <row r="31" spans="1:8" ht="30" customHeight="1" thickBot="1" x14ac:dyDescent="0.45">
      <c r="A31" s="12">
        <v>24</v>
      </c>
      <c r="B31" s="40" t="s">
        <v>47</v>
      </c>
      <c r="C31" s="13" t="s">
        <v>40</v>
      </c>
      <c r="D31" s="13">
        <f>[1]PT!D28</f>
        <v>250</v>
      </c>
      <c r="E31" s="35"/>
      <c r="F31" s="35"/>
      <c r="G31" s="35"/>
      <c r="H31" s="3" t="s">
        <v>13</v>
      </c>
    </row>
    <row r="32" spans="1:8" ht="30" customHeight="1" thickBot="1" x14ac:dyDescent="0.45">
      <c r="A32" s="12">
        <v>25</v>
      </c>
      <c r="B32" s="40" t="s">
        <v>48</v>
      </c>
      <c r="C32" s="13" t="s">
        <v>40</v>
      </c>
      <c r="D32" s="13">
        <f>[1]PT!D29</f>
        <v>250</v>
      </c>
      <c r="E32" s="35"/>
      <c r="F32" s="35"/>
      <c r="G32" s="35"/>
      <c r="H32" s="3" t="s">
        <v>13</v>
      </c>
    </row>
    <row r="33" spans="1:8" ht="30" customHeight="1" thickBot="1" x14ac:dyDescent="0.45">
      <c r="A33" s="12">
        <v>26</v>
      </c>
      <c r="B33" s="40" t="s">
        <v>48</v>
      </c>
      <c r="C33" s="13" t="s">
        <v>40</v>
      </c>
      <c r="D33" s="13">
        <f>SUM([1]PT!D29)</f>
        <v>250</v>
      </c>
      <c r="E33" s="35"/>
      <c r="F33" s="35"/>
      <c r="G33" s="35"/>
      <c r="H33" s="3" t="s">
        <v>13</v>
      </c>
    </row>
    <row r="34" spans="1:8" ht="30" customHeight="1" thickBot="1" x14ac:dyDescent="0.45">
      <c r="A34" s="12">
        <v>27</v>
      </c>
      <c r="B34" s="40" t="s">
        <v>49</v>
      </c>
      <c r="C34" s="13" t="s">
        <v>40</v>
      </c>
      <c r="D34" s="13">
        <f>SUM([1]TM!D25)</f>
        <v>5</v>
      </c>
      <c r="E34" s="34"/>
      <c r="F34" s="35"/>
      <c r="G34" s="34"/>
      <c r="H34" s="3" t="s">
        <v>13</v>
      </c>
    </row>
    <row r="35" spans="1:8" ht="30" customHeight="1" x14ac:dyDescent="0.4">
      <c r="A35" s="14"/>
      <c r="B35" s="15"/>
      <c r="C35" s="14"/>
      <c r="D35" s="14"/>
      <c r="F35" s="16"/>
      <c r="H35" s="17"/>
    </row>
    <row r="36" spans="1:8" ht="30" customHeight="1" x14ac:dyDescent="0.4">
      <c r="A36" s="14"/>
      <c r="B36" s="15"/>
      <c r="C36" s="14"/>
      <c r="D36" s="14"/>
      <c r="E36" s="18"/>
      <c r="F36" s="19"/>
      <c r="G36" s="20" t="s">
        <v>50</v>
      </c>
      <c r="H36" s="17"/>
    </row>
    <row r="37" spans="1:8" ht="15" thickBot="1" x14ac:dyDescent="0.45">
      <c r="B37" s="21"/>
      <c r="C37" s="22"/>
      <c r="D37" s="22"/>
      <c r="E37" s="18"/>
      <c r="F37" s="19"/>
      <c r="G37" s="18"/>
    </row>
    <row r="38" spans="1:8" ht="29.6" thickBot="1" x14ac:dyDescent="0.45">
      <c r="B38" s="15" t="s">
        <v>51</v>
      </c>
      <c r="E38" s="23" t="s">
        <v>52</v>
      </c>
      <c r="F38" s="24">
        <f>F8+F9+F11+F10+F12+F13+F14+F15+F16+F17+F18+F19+F20+F21+F22+F23+F24</f>
        <v>0</v>
      </c>
      <c r="G38" s="24">
        <f>F38*1.03</f>
        <v>0</v>
      </c>
    </row>
    <row r="39" spans="1:8" x14ac:dyDescent="0.4">
      <c r="B39" s="15"/>
      <c r="E39" s="25"/>
      <c r="F39" s="26"/>
      <c r="G39" s="27"/>
    </row>
    <row r="40" spans="1:8" x14ac:dyDescent="0.4">
      <c r="B40" s="15"/>
      <c r="E40" s="28"/>
      <c r="F40" s="29"/>
      <c r="G40" s="30"/>
    </row>
    <row r="41" spans="1:8" x14ac:dyDescent="0.4">
      <c r="B41" s="15"/>
      <c r="E41" s="28"/>
      <c r="F41" s="29"/>
      <c r="G41" s="30"/>
    </row>
    <row r="42" spans="1:8" x14ac:dyDescent="0.4">
      <c r="F42" s="16"/>
    </row>
    <row r="43" spans="1:8" x14ac:dyDescent="0.4">
      <c r="B43" s="31" t="s">
        <v>53</v>
      </c>
      <c r="F43" s="16"/>
    </row>
    <row r="44" spans="1:8" ht="15" thickBot="1" x14ac:dyDescent="0.45">
      <c r="B44" s="31"/>
      <c r="F44" s="16"/>
    </row>
    <row r="45" spans="1:8" ht="73.3" thickBot="1" x14ac:dyDescent="0.45">
      <c r="A45" s="3" t="s">
        <v>3</v>
      </c>
      <c r="B45" s="4" t="s">
        <v>4</v>
      </c>
      <c r="C45" s="3" t="s">
        <v>5</v>
      </c>
      <c r="D45" s="3" t="s">
        <v>6</v>
      </c>
      <c r="E45" s="3" t="s">
        <v>7</v>
      </c>
      <c r="F45" s="32" t="s">
        <v>8</v>
      </c>
      <c r="G45" s="3" t="s">
        <v>9</v>
      </c>
      <c r="H45" s="3" t="s">
        <v>10</v>
      </c>
    </row>
    <row r="46" spans="1:8" ht="26.15" customHeight="1" thickBot="1" x14ac:dyDescent="0.45">
      <c r="A46" s="12">
        <v>1</v>
      </c>
      <c r="B46" s="33" t="s">
        <v>54</v>
      </c>
      <c r="C46" s="12" t="s">
        <v>18</v>
      </c>
      <c r="D46" s="12">
        <v>12000</v>
      </c>
      <c r="E46" s="34"/>
      <c r="F46" s="35"/>
      <c r="G46" s="34"/>
      <c r="H46" s="12" t="s">
        <v>55</v>
      </c>
    </row>
    <row r="47" spans="1:8" ht="29.6" thickBot="1" x14ac:dyDescent="0.45">
      <c r="A47" s="5">
        <v>2</v>
      </c>
      <c r="B47" s="6" t="s">
        <v>56</v>
      </c>
      <c r="C47" s="36" t="s">
        <v>57</v>
      </c>
      <c r="D47" s="36">
        <f>[1]MO!D37</f>
        <v>10</v>
      </c>
      <c r="E47" s="7"/>
      <c r="F47" s="8"/>
      <c r="G47" s="9"/>
      <c r="H47" s="37" t="s">
        <v>58</v>
      </c>
    </row>
    <row r="48" spans="1:8" ht="29.6" thickBot="1" x14ac:dyDescent="0.45">
      <c r="A48" s="5">
        <v>3</v>
      </c>
      <c r="B48" s="6" t="s">
        <v>59</v>
      </c>
      <c r="C48" s="36" t="s">
        <v>57</v>
      </c>
      <c r="D48" s="36">
        <f>[1]MO!D38</f>
        <v>10</v>
      </c>
      <c r="E48" s="7"/>
      <c r="F48" s="8"/>
      <c r="G48" s="9"/>
      <c r="H48" s="37" t="s">
        <v>58</v>
      </c>
    </row>
    <row r="49" spans="1:8" ht="26.15" customHeight="1" x14ac:dyDescent="0.4">
      <c r="A49" s="14"/>
      <c r="B49" s="21"/>
      <c r="C49" s="14"/>
      <c r="D49" s="14"/>
      <c r="F49" s="16"/>
      <c r="H49" s="14"/>
    </row>
    <row r="50" spans="1:8" ht="26.15" customHeight="1" x14ac:dyDescent="0.4">
      <c r="A50" s="14"/>
      <c r="B50" s="21"/>
      <c r="C50" s="14"/>
      <c r="D50" s="14"/>
      <c r="F50" s="16"/>
      <c r="H50" s="14"/>
    </row>
    <row r="51" spans="1:8" x14ac:dyDescent="0.4">
      <c r="A51" s="14"/>
      <c r="B51" s="21"/>
      <c r="C51" s="14"/>
      <c r="D51" s="14"/>
      <c r="F51" s="16"/>
      <c r="H51" s="14"/>
    </row>
    <row r="52" spans="1:8" x14ac:dyDescent="0.4">
      <c r="A52" s="14"/>
      <c r="B52" s="21"/>
      <c r="C52" s="14"/>
      <c r="D52" s="14"/>
      <c r="F52" s="16"/>
      <c r="H52" s="14"/>
    </row>
    <row r="53" spans="1:8" x14ac:dyDescent="0.4">
      <c r="A53" s="14"/>
      <c r="B53" s="21"/>
      <c r="C53" s="14"/>
      <c r="D53" s="14"/>
      <c r="E53" s="18"/>
      <c r="F53" s="19"/>
      <c r="G53" s="20" t="s">
        <v>50</v>
      </c>
      <c r="H53" s="14"/>
    </row>
    <row r="54" spans="1:8" ht="15" thickBot="1" x14ac:dyDescent="0.45">
      <c r="B54" s="31"/>
      <c r="E54" s="18"/>
      <c r="F54" s="19"/>
      <c r="G54" s="18"/>
    </row>
    <row r="55" spans="1:8" ht="29.6" thickBot="1" x14ac:dyDescent="0.45">
      <c r="B55" s="31"/>
      <c r="E55" s="23" t="s">
        <v>60</v>
      </c>
      <c r="F55" s="24">
        <f>F46</f>
        <v>0</v>
      </c>
      <c r="G55" s="24">
        <f>F55*1.03</f>
        <v>0</v>
      </c>
    </row>
    <row r="56" spans="1:8" x14ac:dyDescent="0.4">
      <c r="B56" s="31"/>
    </row>
    <row r="57" spans="1:8" x14ac:dyDescent="0.4">
      <c r="B57" s="31" t="s">
        <v>62</v>
      </c>
    </row>
    <row r="58" spans="1:8" x14ac:dyDescent="0.4">
      <c r="B58" s="31"/>
    </row>
    <row r="59" spans="1:8" ht="15" thickBot="1" x14ac:dyDescent="0.45"/>
    <row r="60" spans="1:8" ht="29.6" thickBot="1" x14ac:dyDescent="0.45">
      <c r="B60" s="10" t="s">
        <v>39</v>
      </c>
      <c r="C60" s="13" t="s">
        <v>40</v>
      </c>
      <c r="D60" s="13">
        <f>[1]ML!D25</f>
        <v>5</v>
      </c>
      <c r="E60" s="34"/>
      <c r="F60" s="35"/>
      <c r="G60" s="34"/>
      <c r="H60" s="3" t="s">
        <v>13</v>
      </c>
    </row>
    <row r="65" spans="5:7" x14ac:dyDescent="0.4">
      <c r="E65" s="18"/>
      <c r="F65" s="19"/>
      <c r="G65" s="20" t="s">
        <v>50</v>
      </c>
    </row>
    <row r="66" spans="5:7" ht="15" thickBot="1" x14ac:dyDescent="0.45">
      <c r="E66" s="18"/>
      <c r="F66" s="19"/>
      <c r="G66" s="18"/>
    </row>
    <row r="67" spans="5:7" ht="29.6" thickBot="1" x14ac:dyDescent="0.45">
      <c r="E67" s="23" t="s">
        <v>60</v>
      </c>
      <c r="F67" s="24">
        <f>F60</f>
        <v>0</v>
      </c>
      <c r="G67" s="24">
        <f>F67*1.03</f>
        <v>0</v>
      </c>
    </row>
  </sheetData>
  <mergeCells count="1">
    <mergeCell ref="A4:H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Kolada</dc:creator>
  <cp:lastModifiedBy>Aleksandra Richter</cp:lastModifiedBy>
  <dcterms:created xsi:type="dcterms:W3CDTF">2022-11-17T08:45:26Z</dcterms:created>
  <dcterms:modified xsi:type="dcterms:W3CDTF">2022-12-19T08:20:40Z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-754756729</vt:i4>
  </property>
  <property fmtid="{D5CDD505-2E9C-101B-9397-08002B2CF9AE}" pid="3" name="_NewReviewCycle">
    <vt:lpwstr/>
  </property>
  <property fmtid="{D5CDD505-2E9C-101B-9397-08002B2CF9AE}" pid="4" name="_EmailSubject">
    <vt:lpwstr>zmiany w ogłoszeniu GAZY</vt:lpwstr>
  </property>
  <property fmtid="{D5CDD505-2E9C-101B-9397-08002B2CF9AE}" pid="5" name="_AuthorEmail">
    <vt:lpwstr>Aleksandra.Richter@imn.lukasiewicz.gov.pl</vt:lpwstr>
  </property>
  <property fmtid="{D5CDD505-2E9C-101B-9397-08002B2CF9AE}" pid="6" name="_AuthorEmailDisplayName">
    <vt:lpwstr>Aleksandra Richter | Łukasiewicz - IMN</vt:lpwstr>
  </property>
</Properties>
</file>