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in.PULMO\Desktop\1. Dostawa narzędzi i jednorazówki na layngologię\"/>
    </mc:Choice>
  </mc:AlternateContent>
  <xr:revisionPtr revIDLastSave="0" documentId="13_ncr:1_{9BC34377-24EF-49A4-9269-768D5AE1C554}" xr6:coauthVersionLast="47" xr6:coauthVersionMax="47" xr10:uidLastSave="{00000000-0000-0000-0000-000000000000}"/>
  <bookViews>
    <workbookView xWindow="-120" yWindow="-120" windowWidth="29040" windowHeight="16440" xr2:uid="{1A00E7C9-04AC-4987-AF06-EE7EE21123C8}"/>
  </bookViews>
  <sheets>
    <sheet name="Arkusz1" sheetId="1" r:id="rId1"/>
  </sheets>
  <definedNames>
    <definedName name="_xlnm.Print_Area" localSheetId="0">Arkusz1!$A$1:$J$194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H150" i="1"/>
  <c r="H183" i="1"/>
  <c r="H184" i="1" s="1"/>
  <c r="H175" i="1"/>
  <c r="H176" i="1" s="1"/>
  <c r="F175" i="1"/>
  <c r="H168" i="1"/>
  <c r="I168" i="1" s="1"/>
  <c r="F168" i="1"/>
  <c r="I167" i="1"/>
  <c r="H167" i="1"/>
  <c r="F167" i="1"/>
  <c r="H166" i="1"/>
  <c r="I166" i="1" s="1"/>
  <c r="I169" i="1" s="1"/>
  <c r="F166" i="1"/>
  <c r="H156" i="1"/>
  <c r="I156" i="1" s="1"/>
  <c r="I157" i="1" s="1"/>
  <c r="F156" i="1"/>
  <c r="H133" i="1"/>
  <c r="I133" i="1" s="1"/>
  <c r="F133" i="1"/>
  <c r="H132" i="1"/>
  <c r="I132" i="1" s="1"/>
  <c r="F132" i="1"/>
  <c r="H131" i="1"/>
  <c r="I131" i="1" s="1"/>
  <c r="F131" i="1"/>
  <c r="I183" i="1" l="1"/>
  <c r="I184" i="1" s="1"/>
  <c r="I175" i="1"/>
  <c r="I176" i="1" s="1"/>
  <c r="H169" i="1"/>
  <c r="H157" i="1"/>
  <c r="I134" i="1"/>
  <c r="H134" i="1"/>
  <c r="I150" i="1"/>
  <c r="I151" i="1" s="1"/>
  <c r="F150" i="1"/>
  <c r="H140" i="1"/>
  <c r="H141" i="1" s="1"/>
  <c r="F140" i="1"/>
  <c r="H125" i="1"/>
  <c r="I125" i="1" s="1"/>
  <c r="F125" i="1"/>
  <c r="H124" i="1"/>
  <c r="I124" i="1" s="1"/>
  <c r="F124" i="1"/>
  <c r="H123" i="1"/>
  <c r="I123" i="1" s="1"/>
  <c r="F123" i="1"/>
  <c r="H122" i="1"/>
  <c r="I122" i="1" s="1"/>
  <c r="F122" i="1"/>
  <c r="H114" i="1"/>
  <c r="I114" i="1" s="1"/>
  <c r="F114" i="1"/>
  <c r="H113" i="1"/>
  <c r="F113" i="1"/>
  <c r="H115" i="1" l="1"/>
  <c r="H151" i="1"/>
  <c r="I140" i="1"/>
  <c r="I141" i="1" s="1"/>
  <c r="I126" i="1"/>
  <c r="H126" i="1"/>
  <c r="I113" i="1"/>
  <c r="I115" i="1" s="1"/>
  <c r="H106" i="1"/>
  <c r="F106" i="1"/>
  <c r="I106" i="1" s="1"/>
  <c r="H105" i="1"/>
  <c r="I105" i="1" s="1"/>
  <c r="F105" i="1"/>
  <c r="H104" i="1"/>
  <c r="I104" i="1" s="1"/>
  <c r="F104" i="1"/>
  <c r="H103" i="1"/>
  <c r="I103" i="1" s="1"/>
  <c r="F103" i="1"/>
  <c r="H102" i="1"/>
  <c r="I102" i="1" s="1"/>
  <c r="F102" i="1"/>
  <c r="H101" i="1"/>
  <c r="I101" i="1" s="1"/>
  <c r="F101" i="1"/>
  <c r="H100" i="1"/>
  <c r="I100" i="1" s="1"/>
  <c r="F100" i="1"/>
  <c r="H99" i="1"/>
  <c r="I99" i="1" s="1"/>
  <c r="F99" i="1"/>
  <c r="H98" i="1"/>
  <c r="I98" i="1" s="1"/>
  <c r="F98" i="1"/>
  <c r="H97" i="1"/>
  <c r="I97" i="1" s="1"/>
  <c r="F97" i="1"/>
  <c r="H96" i="1"/>
  <c r="I96" i="1" s="1"/>
  <c r="F96" i="1"/>
  <c r="H95" i="1"/>
  <c r="I95" i="1" s="1"/>
  <c r="F95" i="1"/>
  <c r="H94" i="1"/>
  <c r="I94" i="1" s="1"/>
  <c r="F94" i="1"/>
  <c r="H93" i="1"/>
  <c r="I93" i="1" s="1"/>
  <c r="F93" i="1"/>
  <c r="H92" i="1"/>
  <c r="I92" i="1" s="1"/>
  <c r="F92" i="1"/>
  <c r="H91" i="1"/>
  <c r="I91" i="1" s="1"/>
  <c r="F91" i="1"/>
  <c r="H90" i="1"/>
  <c r="I90" i="1" s="1"/>
  <c r="F90" i="1"/>
  <c r="H89" i="1"/>
  <c r="I89" i="1" s="1"/>
  <c r="F89" i="1"/>
  <c r="H88" i="1"/>
  <c r="I88" i="1" s="1"/>
  <c r="F88" i="1"/>
  <c r="H87" i="1"/>
  <c r="I87" i="1" s="1"/>
  <c r="F87" i="1"/>
  <c r="H86" i="1"/>
  <c r="I86" i="1" s="1"/>
  <c r="F86" i="1"/>
  <c r="H85" i="1"/>
  <c r="I85" i="1" s="1"/>
  <c r="F85" i="1"/>
  <c r="H84" i="1"/>
  <c r="F84" i="1"/>
  <c r="I84" i="1" s="1"/>
  <c r="H83" i="1"/>
  <c r="F83" i="1"/>
  <c r="I83" i="1" s="1"/>
  <c r="H82" i="1"/>
  <c r="F82" i="1"/>
  <c r="I82" i="1" s="1"/>
  <c r="H81" i="1"/>
  <c r="F81" i="1"/>
  <c r="I81" i="1" s="1"/>
  <c r="H80" i="1"/>
  <c r="F80" i="1"/>
  <c r="I80" i="1" s="1"/>
  <c r="H79" i="1"/>
  <c r="F79" i="1"/>
  <c r="I79" i="1" s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70" i="1"/>
  <c r="F70" i="1"/>
  <c r="I70" i="1" s="1"/>
  <c r="H69" i="1"/>
  <c r="F69" i="1"/>
  <c r="I69" i="1" s="1"/>
  <c r="H68" i="1"/>
  <c r="F68" i="1"/>
  <c r="I68" i="1" s="1"/>
  <c r="H67" i="1"/>
  <c r="F67" i="1"/>
  <c r="I67" i="1" s="1"/>
  <c r="H107" i="1" l="1"/>
  <c r="I107" i="1"/>
  <c r="H56" i="1" l="1"/>
  <c r="F56" i="1"/>
  <c r="I56" i="1" s="1"/>
  <c r="H57" i="1"/>
  <c r="F57" i="1"/>
  <c r="H44" i="1"/>
  <c r="I44" i="1" s="1"/>
  <c r="I45" i="1" s="1"/>
  <c r="F44" i="1"/>
  <c r="H58" i="1" l="1"/>
  <c r="H45" i="1"/>
  <c r="I57" i="1"/>
  <c r="I58" i="1" s="1"/>
  <c r="H6" i="1"/>
  <c r="F6" i="1"/>
  <c r="I6" i="1" l="1"/>
  <c r="I7" i="1" s="1"/>
  <c r="H7" i="1"/>
  <c r="H17" i="1"/>
  <c r="I17" i="1" s="1"/>
  <c r="F32" i="1" l="1"/>
  <c r="I32" i="1" s="1"/>
  <c r="F31" i="1"/>
  <c r="I31" i="1" s="1"/>
  <c r="H34" i="1"/>
  <c r="F34" i="1"/>
  <c r="I34" i="1" s="1"/>
  <c r="F33" i="1"/>
  <c r="I33" i="1" s="1"/>
  <c r="H33" i="1"/>
  <c r="F17" i="1"/>
  <c r="H35" i="1"/>
  <c r="I35" i="1" s="1"/>
  <c r="F35" i="1"/>
  <c r="H32" i="1"/>
  <c r="H31" i="1"/>
  <c r="H18" i="1"/>
  <c r="I18" i="1" s="1"/>
  <c r="F18" i="1"/>
  <c r="H16" i="1"/>
  <c r="F16" i="1"/>
  <c r="H36" i="1" l="1"/>
  <c r="I36" i="1"/>
  <c r="H19" i="1"/>
  <c r="I16" i="1"/>
  <c r="I19" i="1" s="1"/>
</calcChain>
</file>

<file path=xl/sharedStrings.xml><?xml version="1.0" encoding="utf-8"?>
<sst xmlns="http://schemas.openxmlformats.org/spreadsheetml/2006/main" count="345" uniqueCount="110">
  <si>
    <t>Lp.</t>
  </si>
  <si>
    <t>Nazwa</t>
  </si>
  <si>
    <t>J.m.</t>
  </si>
  <si>
    <t>Ilość</t>
  </si>
  <si>
    <t>Cena jednostowa netto</t>
  </si>
  <si>
    <t>Cena jed nostkowa brutto</t>
  </si>
  <si>
    <t>Wartość netto</t>
  </si>
  <si>
    <t>Wartość brutto</t>
  </si>
  <si>
    <t>*Nazwa handlowa produktu</t>
  </si>
  <si>
    <t>1.</t>
  </si>
  <si>
    <t xml:space="preserve">Stawka Vat </t>
  </si>
  <si>
    <t>Cena jednostkowa netto</t>
  </si>
  <si>
    <t>Cena jednostkowa brutto</t>
  </si>
  <si>
    <t>Stawka Vat w %</t>
  </si>
  <si>
    <t>szt</t>
  </si>
  <si>
    <t>2.</t>
  </si>
  <si>
    <t>Razem</t>
  </si>
  <si>
    <t xml:space="preserve">................................................................................            </t>
  </si>
  <si>
    <t xml:space="preserve">      (podpisy osoby/osób uprawnionej/uprawnionych    </t>
  </si>
  <si>
    <t xml:space="preserve"> do reprezentowania Wykonawcy)   </t>
  </si>
  <si>
    <t>szt.</t>
  </si>
  <si>
    <t xml:space="preserve">Stabillizator nosowy, gąbkowy, bezlateksowy. Do pooperacyjnej aplikacji po rhino- i septoplastyce, impregnowany i nieprzylegający z nicią zabezpieczającą o dł. 25cm, z paskiem kontrastowym widocznym w RTG. W rozm. 70 x 20 x 10mm  lub 50 x 20 x 10mm do wyboru przez zamawiającego. Pakowane po 25 par w op. </t>
  </si>
  <si>
    <t>op.</t>
  </si>
  <si>
    <t xml:space="preserve">Stabillizator nosowy, gąbkowy, lateksowy. Do pooperacyjnej aplikacji po rhino- i septoplastyce, impregnowany i nieprzylegający z nicią zabezpieczającą o dł. 25cm, z paskiem kontrastowym widocznym w RTG. W rozm. 70 x 20 x 10mm  lub 50 x 20 x 10mm do wyboru przez zamawiającego. Pakowane po 25 par w op. </t>
  </si>
  <si>
    <t>Tamponada rozprężalna 7,5cm.                                      W op. 10szt.</t>
  </si>
  <si>
    <t>Zestaw jednorazowy laryngologiczny  z wziernikami jednorazowego użytku. .Wziernik nosowy ma klasycznie wyprofilowane rękojeści - wedle kształtu wziernika typu Hartmann'a. Materiał w części aplikacyjnej jest gładki, w części rękojeści karbowany, aby trzymanie narzędzia było pewne i stabilne. Wziernik uszny jest matowy, czarny w jego wewnętrznej powierzchni - nie ma refleksów i odbić światła podczas badania.Szpatułka w zestawie zbudowana jest z białego, sprężystego białego plastiku wysokiej jakości. Anatomicznie wyprofilowania . Narzędzie w części aplikacyjnej jest gładkie.produkt dostępny w 2 wymiarach wziernika usznego: MAX - 4 mm i MEDIUM - 2 mm. Produkt z międzynarodowym atest CE 0123. Op. 25 szt. Nie zawiera lateksu.</t>
  </si>
  <si>
    <t xml:space="preserve">łyżeczka uszna jednorazowego użytku, sterylna. Do wykonania procedury łyżeczkowania ucha zewn. </t>
  </si>
  <si>
    <t>Szew chirurgiczny pleciony, wchłanialny, składający się z kopolimeru 90% glikolidu i 10% L-laktydu Poli (glikolid i L-laktyd 90/10), powleczenie: 50% kopolimer glikolidu i L-laktydu Poli (glikolid i L-laktyd 30/70), 50% stearynian wapnia, okres wchłaniania od 56 do 70 dni. Wytrzymałość węzła na zerwanie 140% w początkowym okresie. Rozmiar 5/0 1/2koła 17mm dł.70cm</t>
  </si>
  <si>
    <t>sasz.</t>
  </si>
  <si>
    <t>Pakiet 1</t>
  </si>
  <si>
    <t xml:space="preserve">Folia z politetrafluoroetylenu stosowana w otochirurgii w przyp.braku błony śluzowej na promontorium w miejscach pozbawionych mucoperiosteum na większych powierzchniaach struktur ucha środkowego lub w przyp.braku wyściółki ucha. Folia zapobiegapowstawaniu zrostów. Stosowana w operacjach przegrody nosa i rekonstrukcji struktur chrzęstno-kostnych. Przyszyta do śluzówki przegrody nosa podtrzymuje elementy chrzęstne przegrody, zabezpiecza przed zrostami między przegrodą a ścianąboczną nosa. Odporna na działanie temp. i środowiska. Materiał obojętny fizjologicznie, nie powoduje odczynów alergicznych ani toksycznych. Rozm. 40x40x0,4. Można łatwo ją przycinać w czasie zabiegu. Produkt sterylny. </t>
  </si>
  <si>
    <t>Seton jałowy wykonany z czystej bawełny z tkanymi brzegami. Sterylnie pakowane setony stosowane są do tamponowania naturalnych jam ciała, np. w laryngologii. Rozm. 2m x 2cm .</t>
  </si>
  <si>
    <t xml:space="preserve">Seton jałowy wykonany z czystej bawełny z tkanymi brzegami. Sterylnie pakowane setony stosowane są do tamponowania naturalnych jam ciała, np. w laryngologii. Rozm.  2m x 1 cm </t>
  </si>
  <si>
    <t>KLESZCZYKI MIKROCHIRURGICZNE USZNE TYP HARTMANN PROSTE CZĘŚĆ ROBOCZA 2X6 MM KOŃCÓWKA 1X2 ZĄBKI DŁUGOŚĆ 80 MM</t>
  </si>
  <si>
    <t>WZIERNIK NOSOWY TYP HARTMANN DŁUGOŚĆ CZĘŚCI ROBOCZEJ 28 MM ZŁĄCZE ŚRUBOWE DŁUGOŚĆ CAŁKOWITA 160 MM</t>
  </si>
  <si>
    <t>WZIERNIK NOSOWY TYP KILLIAN FIGURA 2 WYMIARY CZĘŚCI ROBOCZEJ 56X7 MM DŁUGOŚĆ 140 MM</t>
  </si>
  <si>
    <t>WZIERNIK NOSOWY TYP KILLIAN FIGURA 3 WYMIARY CZĘŚCI ROBOCZEJ 75X7 MM DŁUGOŚĆ 140 MM</t>
  </si>
  <si>
    <t>KONCHOTOM NOSOWY TYP STRUYCKEN DŁUGOŚĆ 120 MM</t>
  </si>
  <si>
    <t>KLESZCZYKI LARYNGOLOGICZNE DO PRZEGRODY NOSOWEJ TYP BRUENINGS SZEROKOŚĆ CZĘŚCI ROBOCZEJ 8 MM DŁUGOŚĆ 190 MM</t>
  </si>
  <si>
    <t>KLESZCZYKI DO KOŚCI SITOWEJ TYP WEIL-BLAKESLEY PROSTE SZEROKOŚĆ CZĘŚCI ROBOCZEJ 5,6 MM DŁUGOŚĆ 120 MM</t>
  </si>
  <si>
    <t>NOŻYCZKI NOSOWE TYP HEYMANN-KNIGHT DŁUGOŚĆ 175 MM</t>
  </si>
  <si>
    <t>ELEWATOR TYP MASING DWUSTRONNY DŁUGOŚĆ 200 MM</t>
  </si>
  <si>
    <t>DŁUTO ROWKOWE DO PRZEGRODY TYP KILLIAN KSZTAŁT BAGNETOWY CZĘŚĆ ROBOCZA ZAOKRĄGLONA SZEROKOŚĆ 6 MM DŁUGOŚĆ 170 MM</t>
  </si>
  <si>
    <t>ZGNIATACZ DO KOŚCI I CHRZĄSTEK Z ZDEJMOWANĄ KLAPKĄ</t>
  </si>
  <si>
    <t>UCHWYT SKALPELA NUMER 3 DŁUGOŚĆ 125 MM WYSKALOWANY W CENTYMETRACH I CALACH</t>
  </si>
  <si>
    <t>NOŻYCZKI DO DZIĄSEŁ DUROTIP PROSTE 120MM</t>
  </si>
  <si>
    <t>NOŻYCZKI DO LIGATURY ODGIĘTE DŁUGOŚĆ 145 MM OSTRZA TĘPO TEPE UTWARDZONE Z TWARDĄ WKŁADKĄ ZŁOTE UCHA</t>
  </si>
  <si>
    <t>MŁOTEK TYPU COTTLE, 300G, GŁOW.-ŚR.30MM,190MM</t>
  </si>
  <si>
    <t>SZPATUŁKA JĘZYKOWA, SZEROKOŚĆ  16 MM, DŁ 145 MM</t>
  </si>
  <si>
    <t>PINCETA BAGNETOWA ANATOMICZNA TYP JANSEN DŁUGOŚĆ 160 MM</t>
  </si>
  <si>
    <t>PINCETA ANATOMICZNA TYP TROELTSCH ODGIĘTA KOLANKOWO DŁUGOŚĆ 100 MM ZĄBKOWANA</t>
  </si>
  <si>
    <t>PINCETA CHIRURGICZNA STANDARD PROSTA KOŃCÓWKA ROBOCZA 1X2 ZĄBKI DŁUGOŚĆ 130 MM</t>
  </si>
  <si>
    <t xml:space="preserve">IMADŁO CHIRURGICZNE TYP HALSEY SZCZĘKI PROSTE Z TWARDĄ WKŁADKĄ SKOK 0,4 MM DO NICI 4/0-6/0 DŁUGOŚĆ 130 MM </t>
  </si>
  <si>
    <t>KANIULA SSĄCA ZAKRZYWIONA PO ŁUKU ŚREDNICA 5 MM DŁ. 175 MM</t>
  </si>
  <si>
    <t>KANIULA SSACA TYP FERGUSSON Z MANDRYNEM ZAKRZYWIONA POD KĄTEM ŚREDNICA 2,5MM DŁ. KRZWIZNY 110MM.</t>
  </si>
  <si>
    <t>KANIULA SSACA TYP FERGUSSON Z MANDRYNEM ZAKRZYWIONA POD KĄTEM ŚREDNICA 3,0MM DŁ. KRZWIZNY 110MM.</t>
  </si>
  <si>
    <t xml:space="preserve">KLESZCZYKI NACZYNIOWE TYP CRILE ZAKRZYWIONE DELIKATNE SKOK ZĄBKÓW 0,7 MM DŁUGOŚĆ 160 MM  </t>
  </si>
  <si>
    <t xml:space="preserve">KLESZCZYKI NACZYNIOWE DO TĘTNIC TYP DUNHIL PROSTE DELIKATNE DŁUGOŚĆ 125 MM </t>
  </si>
  <si>
    <t>KUBEK STALOWY Z PODZIAŁKĄ POJEMNOŚĆ 0,05 LITRA</t>
  </si>
  <si>
    <t>KUBEK MIAROWY Z NÓŻKĄ  Z PODZIAŁKĄ , POJEMNOŚĆ 0,1L</t>
  </si>
  <si>
    <t>HAK OPERACYJNY TYP VOLKMANN CZTEROZĘBNY OSTRY 9X19 MM DŁUGOŚĆ 220 MM</t>
  </si>
  <si>
    <t xml:space="preserve">KLESZCZYKI DO OPATRUNKÓW ODGIĘTE TYP FOERSTERBALLENGER  DŁ. 245MM  Z ZAMKIEM SZEROKOŚĆ OCZKA 13,5MM  SZCZĘKI ZĄBKOWANE SKOK ZĄBKA 1,75MM </t>
  </si>
  <si>
    <t>NOŻYCZKI CHIRURGICZNE ODGIĘTE DŁ. 145MM  Z UTWARDZONONYMI OSTRZAMI TWARDA WKŁADKA USZY ZŁOCONE OSTRO OSTRE</t>
  </si>
  <si>
    <t xml:space="preserve">LAMPA CZOŁOWA LEDOWA O NATĘŻENIU ŚWIATŁA 200.000 LUX, ŻYWOTNOŚĆ BATERII PONAD 6,5 GODZINY, WAGA 335 GR,  KOMPLET ZAWIERA LAMPĘ, ŁADOWARKĘ, DWA AKUMULATORKI, MASKĘ ORAZ KUFER. </t>
  </si>
  <si>
    <t>KANIULA SSĄCA BELLUCCI Z 3 KOŃCÓWKAM SSĄCYMI DŁ 155 MM.</t>
  </si>
  <si>
    <t>HAK USZNY TYP WAGENER FIGURA 2 DŁUGOŚĆ 150 MM</t>
  </si>
  <si>
    <t>HAK USZNY TYP ST.BARTS TĘPO ZAKOŃCZONY DŁUGOŚĆ 180 MM</t>
  </si>
  <si>
    <t>UCHWYT SKALPELA NUMER 3 DŁUGOŚĆ 125 MM</t>
  </si>
  <si>
    <t>KLESZCZYKI MIKROCHIRURGICZNE USZNE TYP HARTMANN PROSTE CZĘŚĆ ROBOCZA 1X8 MM DŁUGOŚĆ 80 MM</t>
  </si>
  <si>
    <t>STALOWA MISKA NERKOWATA O DŁ.250 MM</t>
  </si>
  <si>
    <t>PLOMBY DO KONTENERA 1000 SZTUK Z INDYKATOREM -  Op.</t>
  </si>
  <si>
    <t>OP.</t>
  </si>
  <si>
    <t>POKRYWA KONTENERA O WYM. 300x297x28 MM, ROZMIAR ½ WYKONANA Z ALUMINIUM. UCHWYTY ZATRZASKOWE WYKONANE ZE STALI NIERDZEWNEJ. CENTRALNIE W POKRYWIE UMIESZCZONE JEDNO MIEJSCE DO MONTAŻU FILTRA JEDNORAZOWEGO. WEWNĄTRZ POKRYWY WKLEJONA SILIKONOWA USZCZELKA. WANNA KONTENERA O WYM. 300x297x186 MM, BEZSZWOWA WYKONANA Z JEDNEGO KAWAŁKA ALUMINIUM. WANNA BEZ RĄCZEK TRANSPORTOWYCH. RANT WANNY ZAOKRĄGLONY I WYGIĘTY W FORMIE KOŁNIERZA NA ZEWNĄTRZ W CELU ZAPEWNIENIA STERYLNOŚCI WANNY KONTENERA. PO OBU STRONACH WANNY NA ŚCIANKACH MIEJSCE NA PLASTIKOWE KLAMRY, DO OZNAKOWANIA KONTENERA WRAZ Z MIEJSCEM NA MOCOWANIE TABLICZEK IDENTYFIKACYJNYCH ORAZ ETYKIET ZE STERYLIZATORA. W KONTENERZE DWA KOSZE NA NARZĘDZIA.</t>
  </si>
  <si>
    <t xml:space="preserve">Stroik laryngologiczny z wysokiej jakości stali,  o częstotliwości 512 Hz, o wysokiej dokładnosci wykonania. </t>
  </si>
  <si>
    <t>Balon Politzera z oliwkami- komplet</t>
  </si>
  <si>
    <t>zestaw</t>
  </si>
  <si>
    <t>Stolik zabiegowy , znajduje zastosowanie w rozłożeniu narzędzi, materiałów sterylnych, leków i innych przyrządów w gabinecie zabiegowym. Stolik wykonany ze stali nierdzewnej pokrytej lakierem proszkowym, odporny na środki dezynfekcyjne stosowane w szpitalu. Osadzony jest na kółkach jezdnych z hamulcem. Posiada 2  półki  o wym. 70 x 45 cm oraz miskę wykonaną z tworzywa. Dopuszczalne obciążenie półki 15 kg. Długość: 86 cm, szer. 44cm , wys. 95 cm, Waga 15 kg</t>
  </si>
  <si>
    <t>Fotel laryngologiczny  z elektryczną regulacją wysokości realizowaną za pomocą włącznika nożnego wbudowanego w podstawę. Zakres obrotu fotela to 360º. Oparcie rozkładane manulanie do pozycji horyzontalnej. Podnóżek i podłokietniki składają się symultanicznie z oparciem. Zagłówek regulowany w trzech płaszczyznach. Obicie fotela bezszwowe,wykonane  ze skóry syntetycznej odpornej na stosowane środki dezynfekcyjne w szpitalu.</t>
  </si>
  <si>
    <t>Ssak medyczny elektryczny z pojemnikiem o pojemności 1000ml.</t>
  </si>
  <si>
    <t>Taboret medyczny z ruchomym oparciem, wykonane ze stali nierdzewnej i wytrzymałych materiałów i charakteryzuje się solidną konstrukcją. Pianka użyta do  siedziska  i oparcia zapewnia komfort, a regulacja wysokości taboretu pozwala na przyjęcie wygodnej, ergonomicznej pozycji. Podstawa krzesła to 5 kół o wysokiej wytrzymałości, wygodne siedzisko wykonane z pianki o średnicy 39 cm, regulacja wysokości krzesła   za pomocą sprężyny gazowej: 48 -62 cm. Waga: 7 kg. A nośność: 135 kg.</t>
  </si>
  <si>
    <t>ERBE</t>
  </si>
  <si>
    <t>Pakiet 5</t>
  </si>
  <si>
    <t>Jednorazówka laryngologiczna 2023</t>
  </si>
  <si>
    <t xml:space="preserve">Bipolarny kabel przyłączeniowy dł. min. 4m, wtyk 2-pinowy 29mm do generatora   ERBE VIO 3  i generatora  Valleylab 
</t>
  </si>
  <si>
    <t>Elektroda neutralna jednorazowa, złożona z dwóch jednakowych części, symetryczna, okrągła, powierzchnia czynna 80-85 cm2, z dodatkowym pierścieniem rozpraszającym oddzielonym mechanicznie 
i elektrycznie od obu części przewodzących elektrody o powierzchni do 25 cm2, elektroda dla pacjentów o masie od 5 kg, elektroda przydatna do użycia w terminie min. 14 dni od otwarcia opakowania, 
kompatybilna z systemem ochronnym diatermii typu ERBE VIO3, na opakowaniu jednostkowym umieszczone etykiety samoprzylepne z danymi elektrody, nr serii i datą przydatności. Deklaracja CE. Op.-50szt.</t>
  </si>
  <si>
    <t xml:space="preserve">Elektroda igłowa -  Długość igieł 10 mm, długość części roboczej 100mm.  Dedykowana do laryngologii.Bipolarny instrument do redukcji małżowin nosowych, dwuigłowy, wkłuwany, część robocza dł. 105-115mm, zakrzywiona 20 St., przyłącze pincet bipolarnych EU, wielorazowy
</t>
  </si>
  <si>
    <t>Jednorazowe sterylne lusterko do badania nosogardła(laryngologiczne) ze zwierciadłem płaskim 1:1, z dłuższą rączką (180mm) o mniejszej średnicy lusterka -13mm (całkowita 15mm) i większym kącie wygięcia między lusterkiem a rączką umożliwia bardziej komfortowe oglądanie nosogardła pacjenta (również pediatrycznego). Możliwe jest rozgrzanie powierzchni lusterka przed badaniem by uniknąć efektu parowania. Lusterko jednorazowe wytworzone z polimerów, które nie mają własności termoabsorpcyjnych, co uniemożliwia poparzenie gardła pacjenta. NIe zawiera lateksu. Sterylnie pakowane w papier- folia.</t>
  </si>
  <si>
    <t>Pakiet 2 PODZIELNY</t>
  </si>
  <si>
    <t>Pakiet 3 PODZIELNY</t>
  </si>
  <si>
    <t>Pakiet  4</t>
  </si>
  <si>
    <t>Pakiet 6</t>
  </si>
  <si>
    <t>Pakiet 7</t>
  </si>
  <si>
    <t>Pakiet 8</t>
  </si>
  <si>
    <t xml:space="preserve">Pakiet  9                </t>
  </si>
  <si>
    <r>
      <t>Tamponada Goodman Nasal Dressing 5,5cm .           W op.20szt. O</t>
    </r>
    <r>
      <rPr>
        <sz val="9"/>
        <color rgb="FF212529"/>
        <rFont val="Century Gothic"/>
        <family val="2"/>
        <charset val="238"/>
      </rPr>
      <t>patrunek nosowy zbudowany z rozprężanej gąbki z alkoholu poliwinylowego pokrytej gazą hemostatyczną i zamocowanym sznurkiem lub bez tego pokrycia i bez sznurka. Przy zetknięciu z wodą pokrycie z gazy może tworzyć lepki żel i szybko tamować krwawienie z naczyń włosowatych. Jednocześnie rozprężająca się gąbka daje kontrolowany ucisk miejsca krwawienia. Ta podwójna funkcja pozwala na łatwe uzyskanie hemostazy. Produkt dostępny w różnych rozmiarach. Produkt jałowej, sterylizowany radiacyjnie.</t>
    </r>
  </si>
  <si>
    <r>
      <t xml:space="preserve"> </t>
    </r>
    <r>
      <rPr>
        <u/>
        <sz val="9"/>
        <color rgb="FF212529"/>
        <rFont val="Century Gothic"/>
        <family val="2"/>
        <charset val="238"/>
      </rPr>
      <t xml:space="preserve">Kompresy na nos Absorba </t>
    </r>
    <r>
      <rPr>
        <sz val="9"/>
        <color rgb="FF212529"/>
        <rFont val="Century Gothic"/>
        <family val="2"/>
        <charset val="238"/>
      </rPr>
      <t>od wewnątrz wykonane z włókniny kompresowej, od zewnątrz zabezpieczone opaską dzianą przechodzącą w troki, troki poprzez związanie z tyłu głowy mocują opatrunek pod nosem</t>
    </r>
    <r>
      <rPr>
        <sz val="9"/>
        <color rgb="FF3C3C3C"/>
        <rFont val="Century Gothic"/>
        <family val="2"/>
        <charset val="238"/>
      </rPr>
      <t>. Zastosowanie do pochłaniania płynów po zabiegach laryngologicznych. Jałowe. Rozm. 7cm X 3cm. Op. 50 szt.</t>
    </r>
  </si>
  <si>
    <t>Pakiet 10</t>
  </si>
  <si>
    <t>Pakiet 11</t>
  </si>
  <si>
    <t>Pakiet 12</t>
  </si>
  <si>
    <t xml:space="preserve">Laryngologiczna lampa diagnostyczna naczołowa typu  Clar. Dostępna ze światłem diodowym lub żarówką standardową 6V. Zamocowane lusterka dają wyjątkowo jasne i zimne światło. Urządzenie jest dostępne w wersji bateryjnej lub akumulatorowej z ładowarką. </t>
  </si>
  <si>
    <t>Filtry hydrofobowe  antybakteryjne do ssaka, rozmiar koncówek:  8,5 mm z jednej strony oraz  9,5 mm z drugiej</t>
  </si>
  <si>
    <t>Płyn substytucyjny do terapii nerkozastępczej w dwukomorowych workach o pojemności 5000 ml o składzie: HCO-3 30 mmol/l, NA+ 140 mmol/l, K+ 4 mmol/l, Ca 2+1,25 mmol/l, Mg2+ 0,6 mmol/l,</t>
  </si>
  <si>
    <t>Filtry do spirometrii, antybakteryjne , antywirusowe z ustnikiem (GVS) Kompatybilne z Lungtest Basic, Lungtest LAB, Lungtest LAB Body, Lungtest Mobile, Lungtest Handy, Lungtest 1000, Lungtest 500, Lungtest 250, VO2 Max Tracker, VO2 max Finder</t>
  </si>
  <si>
    <t>Klipsy na nos z tworzywa sztucznego, przeznaczenie : Lungtest Basic, Lungtest LAB, , Lungtest Mobile, Lungtest Handy, Lungtest 1000, Lungtest 500, Lungtest 250, VO2 Max Tracker, VO2 max Finder</t>
  </si>
  <si>
    <t>Ustniki dla dorosłych do spirometru Lungtest 1000</t>
  </si>
  <si>
    <t>Pakiet 13</t>
  </si>
  <si>
    <t>Pakiet 14</t>
  </si>
  <si>
    <t>Pakiet 15</t>
  </si>
  <si>
    <t>Maska pełnotwarzowa CPAP FitLife lub równoważna, z  umożliwiająca szybkie , szczelne dopasowanie bez ograniczania widoczności. Dużą powierzchnia musi zapewniać wyrównanie ciśnienia wewnatrz maski, musi minimalizować podrażnienie oczu, wyposażona w port odprowadzania 02 do pomiaru ciśnienia lub napływu O2. Rozmiary S,M,L, XL</t>
  </si>
  <si>
    <t>Fartuchy foliowe  PE, jednorazowe, kolor niebieski, 400 rolek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</si>
</sst>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415]General"/>
    <numFmt numFmtId="165" formatCode="[$-415]0.00"/>
    <numFmt numFmtId="166" formatCode="[$-415]#,##0"/>
    <numFmt numFmtId="167" formatCode="[$-415]0%"/>
    <numFmt numFmtId="168" formatCode="#,##0.00\ &quot;zł&quot;"/>
  </numFmts>
  <fonts count="3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color indexed="8"/>
      <name val="Century Gothic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8"/>
      <color theme="1"/>
      <name val="Century Gothic"/>
      <family val="2"/>
      <charset val="238"/>
    </font>
    <font>
      <sz val="8"/>
      <color rgb="FF1C1C1C"/>
      <name val="Arial"/>
      <family val="2"/>
      <charset val="238"/>
    </font>
    <font>
      <sz val="8"/>
      <color rgb="FF212529"/>
      <name val="Arial"/>
      <family val="2"/>
      <charset val="238"/>
    </font>
    <font>
      <sz val="8"/>
      <color rgb="FF1C1C1C"/>
      <name val="OpenSymbol"/>
    </font>
    <font>
      <sz val="9"/>
      <color indexed="8"/>
      <name val="Century Gothic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rgb="FF000000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9"/>
      <color rgb="FF1C1C1C"/>
      <name val="Century Gothic"/>
      <family val="2"/>
      <charset val="238"/>
    </font>
    <font>
      <sz val="9"/>
      <color rgb="FF000000"/>
      <name val="Tahoma"/>
      <family val="2"/>
      <charset val="238"/>
    </font>
    <font>
      <sz val="9"/>
      <color rgb="FF222222"/>
      <name val="Century Gothic"/>
      <family val="2"/>
      <charset val="238"/>
    </font>
    <font>
      <sz val="9"/>
      <color rgb="FF000000"/>
      <name val="Calibri"/>
      <family val="2"/>
      <charset val="238"/>
    </font>
    <font>
      <sz val="9"/>
      <color rgb="FF313131"/>
      <name val="Century Gothic"/>
      <family val="2"/>
      <charset val="238"/>
    </font>
    <font>
      <sz val="9"/>
      <color rgb="FF1C1C1C"/>
      <name val="Arial"/>
      <family val="2"/>
      <charset val="238"/>
    </font>
    <font>
      <b/>
      <sz val="9"/>
      <color rgb="FF000000"/>
      <name val="Century Gothic"/>
      <family val="2"/>
      <charset val="238"/>
    </font>
    <font>
      <b/>
      <sz val="9"/>
      <color indexed="8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rgb="FF212529"/>
      <name val="Century Gothic"/>
      <family val="2"/>
      <charset val="238"/>
    </font>
    <font>
      <sz val="9"/>
      <color rgb="FF3C3C3C"/>
      <name val="Century Gothic"/>
      <family val="2"/>
      <charset val="238"/>
    </font>
    <font>
      <u/>
      <sz val="9"/>
      <color rgb="FF212529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A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" fillId="0" borderId="0" applyNumberFormat="0" applyBorder="0" applyProtection="0"/>
    <xf numFmtId="164" fontId="3" fillId="0" borderId="0" applyBorder="0" applyProtection="0"/>
    <xf numFmtId="0" fontId="3" fillId="0" borderId="0" applyNumberFormat="0" applyBorder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 applyBorder="0" applyProtection="0"/>
    <xf numFmtId="0" fontId="17" fillId="0" borderId="0"/>
  </cellStyleXfs>
  <cellXfs count="148">
    <xf numFmtId="0" fontId="0" fillId="0" borderId="0" xfId="0"/>
    <xf numFmtId="0" fontId="2" fillId="0" borderId="2" xfId="1" applyNumberFormat="1" applyFont="1" applyBorder="1" applyAlignment="1" applyProtection="1">
      <alignment vertical="center" wrapText="1"/>
    </xf>
    <xf numFmtId="2" fontId="2" fillId="0" borderId="2" xfId="1" applyNumberFormat="1" applyFont="1" applyBorder="1" applyAlignment="1" applyProtection="1">
      <alignment horizontal="center" vertical="center" wrapText="1"/>
    </xf>
    <xf numFmtId="0" fontId="2" fillId="0" borderId="2" xfId="1" applyNumberFormat="1" applyFont="1" applyBorder="1" applyAlignment="1" applyProtection="1">
      <alignment horizontal="center" vertical="center" wrapText="1"/>
    </xf>
    <xf numFmtId="0" fontId="2" fillId="0" borderId="2" xfId="1" applyNumberFormat="1" applyFont="1" applyBorder="1" applyAlignment="1" applyProtection="1">
      <alignment horizontal="left" vertical="center" wrapText="1"/>
    </xf>
    <xf numFmtId="164" fontId="3" fillId="0" borderId="0" xfId="2"/>
    <xf numFmtId="0" fontId="5" fillId="2" borderId="3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 wrapText="1"/>
    </xf>
    <xf numFmtId="0" fontId="3" fillId="2" borderId="3" xfId="3" applyFill="1" applyBorder="1" applyAlignment="1">
      <alignment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4" xfId="3" applyFont="1" applyFill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164" fontId="4" fillId="0" borderId="0" xfId="2" applyFont="1" applyBorder="1"/>
    <xf numFmtId="0" fontId="5" fillId="2" borderId="14" xfId="3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0" fontId="11" fillId="0" borderId="1" xfId="1" applyNumberFormat="1" applyFont="1" applyBorder="1" applyAlignment="1" applyProtection="1">
      <alignment horizontal="left" vertical="top" wrapText="1"/>
    </xf>
    <xf numFmtId="2" fontId="11" fillId="0" borderId="1" xfId="1" applyNumberFormat="1" applyFont="1" applyBorder="1" applyAlignment="1" applyProtection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2" fontId="5" fillId="0" borderId="0" xfId="3" applyNumberFormat="1" applyFont="1" applyBorder="1" applyAlignment="1">
      <alignment horizontal="center" vertical="center" wrapText="1"/>
    </xf>
    <xf numFmtId="4" fontId="5" fillId="0" borderId="0" xfId="3" applyNumberFormat="1" applyFont="1" applyBorder="1" applyAlignment="1">
      <alignment horizontal="center" vertical="center" wrapText="1"/>
    </xf>
    <xf numFmtId="164" fontId="13" fillId="4" borderId="0" xfId="2" applyFont="1" applyFill="1" applyBorder="1"/>
    <xf numFmtId="164" fontId="14" fillId="0" borderId="1" xfId="2" applyFont="1" applyBorder="1" applyAlignment="1">
      <alignment vertical="center" wrapText="1"/>
    </xf>
    <xf numFmtId="164" fontId="14" fillId="4" borderId="1" xfId="2" applyFont="1" applyFill="1" applyBorder="1" applyAlignment="1">
      <alignment vertical="center" wrapText="1"/>
    </xf>
    <xf numFmtId="164" fontId="14" fillId="4" borderId="1" xfId="2" applyFont="1" applyFill="1" applyBorder="1" applyAlignment="1">
      <alignment horizontal="center" vertical="center" wrapText="1"/>
    </xf>
    <xf numFmtId="164" fontId="14" fillId="0" borderId="1" xfId="2" applyFont="1" applyBorder="1" applyAlignment="1">
      <alignment horizontal="center" vertical="center" wrapText="1"/>
    </xf>
    <xf numFmtId="9" fontId="14" fillId="0" borderId="1" xfId="5" applyFont="1" applyBorder="1" applyAlignment="1">
      <alignment horizontal="center" vertical="center" wrapText="1"/>
    </xf>
    <xf numFmtId="164" fontId="15" fillId="2" borderId="1" xfId="2" applyFont="1" applyFill="1" applyBorder="1" applyAlignment="1">
      <alignment horizontal="center" vertical="center" wrapText="1"/>
    </xf>
    <xf numFmtId="164" fontId="15" fillId="5" borderId="1" xfId="2" applyFont="1" applyFill="1" applyBorder="1" applyAlignment="1">
      <alignment horizontal="center" vertical="center" wrapText="1"/>
    </xf>
    <xf numFmtId="166" fontId="15" fillId="5" borderId="1" xfId="2" applyNumberFormat="1" applyFont="1" applyFill="1" applyBorder="1" applyAlignment="1">
      <alignment horizontal="center" vertical="center" wrapText="1"/>
    </xf>
    <xf numFmtId="8" fontId="11" fillId="6" borderId="1" xfId="6" applyNumberFormat="1" applyFont="1" applyFill="1" applyBorder="1" applyAlignment="1" applyProtection="1">
      <alignment horizontal="center" vertical="center" wrapText="1"/>
    </xf>
    <xf numFmtId="44" fontId="15" fillId="2" borderId="1" xfId="4" applyFont="1" applyFill="1" applyBorder="1" applyAlignment="1">
      <alignment horizontal="center" vertical="center" wrapText="1"/>
    </xf>
    <xf numFmtId="167" fontId="15" fillId="2" borderId="1" xfId="2" applyNumberFormat="1" applyFont="1" applyFill="1" applyBorder="1" applyAlignment="1">
      <alignment horizontal="center" vertical="center" wrapText="1"/>
    </xf>
    <xf numFmtId="168" fontId="15" fillId="2" borderId="1" xfId="2" applyNumberFormat="1" applyFont="1" applyFill="1" applyBorder="1" applyAlignment="1">
      <alignment horizontal="center" vertical="center" wrapText="1"/>
    </xf>
    <xf numFmtId="0" fontId="15" fillId="6" borderId="1" xfId="6" applyFont="1" applyFill="1" applyBorder="1" applyAlignment="1" applyProtection="1">
      <alignment horizontal="center" vertical="center" wrapText="1"/>
    </xf>
    <xf numFmtId="164" fontId="15" fillId="2" borderId="1" xfId="2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168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168" fontId="14" fillId="2" borderId="1" xfId="2" applyNumberFormat="1" applyFont="1" applyFill="1" applyBorder="1" applyAlignment="1">
      <alignment horizontal="center" vertical="center" wrapText="1"/>
    </xf>
    <xf numFmtId="164" fontId="4" fillId="0" borderId="1" xfId="2" applyFont="1" applyBorder="1"/>
    <xf numFmtId="0" fontId="5" fillId="2" borderId="4" xfId="3" applyFont="1" applyFill="1" applyBorder="1" applyAlignment="1">
      <alignment vertical="center" wrapText="1"/>
    </xf>
    <xf numFmtId="0" fontId="6" fillId="2" borderId="3" xfId="3" applyFont="1" applyFill="1" applyBorder="1" applyAlignment="1">
      <alignment vertical="center" wrapText="1"/>
    </xf>
    <xf numFmtId="0" fontId="5" fillId="2" borderId="19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64" fontId="13" fillId="0" borderId="0" xfId="2" applyFont="1" applyBorder="1"/>
    <xf numFmtId="0" fontId="19" fillId="0" borderId="0" xfId="0" applyFont="1"/>
    <xf numFmtId="0" fontId="11" fillId="0" borderId="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vertical="top" wrapText="1"/>
    </xf>
    <xf numFmtId="0" fontId="15" fillId="0" borderId="1" xfId="7" applyFont="1" applyBorder="1" applyAlignment="1">
      <alignment vertical="top" wrapText="1"/>
    </xf>
    <xf numFmtId="0" fontId="18" fillId="2" borderId="5" xfId="3" applyFont="1" applyFill="1" applyBorder="1" applyAlignment="1">
      <alignment horizontal="center" vertical="center" wrapText="1"/>
    </xf>
    <xf numFmtId="0" fontId="18" fillId="2" borderId="18" xfId="3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 wrapText="1"/>
    </xf>
    <xf numFmtId="2" fontId="18" fillId="0" borderId="6" xfId="3" applyNumberFormat="1" applyFont="1" applyBorder="1" applyAlignment="1">
      <alignment horizontal="center" vertical="center" wrapText="1"/>
    </xf>
    <xf numFmtId="9" fontId="18" fillId="0" borderId="3" xfId="3" applyNumberFormat="1" applyFont="1" applyBorder="1" applyAlignment="1">
      <alignment horizontal="center" vertical="center" wrapText="1"/>
    </xf>
    <xf numFmtId="4" fontId="18" fillId="0" borderId="3" xfId="3" applyNumberFormat="1" applyFont="1" applyBorder="1" applyAlignment="1">
      <alignment horizontal="center" vertical="center" wrapText="1"/>
    </xf>
    <xf numFmtId="0" fontId="18" fillId="2" borderId="5" xfId="3" applyFont="1" applyFill="1" applyBorder="1" applyAlignment="1">
      <alignment vertical="center" wrapText="1"/>
    </xf>
    <xf numFmtId="0" fontId="22" fillId="2" borderId="18" xfId="3" applyFont="1" applyFill="1" applyBorder="1" applyAlignment="1">
      <alignment horizontal="left" vertical="center" wrapText="1"/>
    </xf>
    <xf numFmtId="0" fontId="23" fillId="2" borderId="3" xfId="3" applyFont="1" applyFill="1" applyBorder="1" applyAlignment="1">
      <alignment vertical="center" wrapText="1"/>
    </xf>
    <xf numFmtId="0" fontId="18" fillId="2" borderId="8" xfId="3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left" vertical="center" wrapText="1"/>
    </xf>
    <xf numFmtId="0" fontId="18" fillId="2" borderId="11" xfId="3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18" fillId="2" borderId="7" xfId="3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18" fillId="2" borderId="10" xfId="3" applyFont="1" applyFill="1" applyBorder="1" applyAlignment="1">
      <alignment horizontal="center" vertical="center" wrapText="1"/>
    </xf>
    <xf numFmtId="0" fontId="18" fillId="2" borderId="4" xfId="3" applyFont="1" applyFill="1" applyBorder="1" applyAlignment="1">
      <alignment horizontal="center" vertical="center" wrapText="1"/>
    </xf>
    <xf numFmtId="4" fontId="26" fillId="0" borderId="3" xfId="3" applyNumberFormat="1" applyFont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8" fillId="5" borderId="5" xfId="3" applyFont="1" applyFill="1" applyBorder="1" applyAlignment="1">
      <alignment horizontal="center" vertical="center" wrapText="1"/>
    </xf>
    <xf numFmtId="0" fontId="18" fillId="5" borderId="18" xfId="3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2" fontId="18" fillId="4" borderId="6" xfId="3" applyNumberFormat="1" applyFont="1" applyFill="1" applyBorder="1" applyAlignment="1">
      <alignment horizontal="center" vertical="center" wrapText="1"/>
    </xf>
    <xf numFmtId="9" fontId="18" fillId="4" borderId="3" xfId="3" applyNumberFormat="1" applyFont="1" applyFill="1" applyBorder="1" applyAlignment="1">
      <alignment horizontal="center" vertical="center" wrapText="1"/>
    </xf>
    <xf numFmtId="4" fontId="18" fillId="4" borderId="3" xfId="3" applyNumberFormat="1" applyFont="1" applyFill="1" applyBorder="1" applyAlignment="1">
      <alignment horizontal="center" vertical="center" wrapText="1"/>
    </xf>
    <xf numFmtId="0" fontId="22" fillId="5" borderId="18" xfId="3" applyFont="1" applyFill="1" applyBorder="1" applyAlignment="1">
      <alignment horizontal="left" vertical="top" wrapText="1"/>
    </xf>
    <xf numFmtId="0" fontId="16" fillId="4" borderId="0" xfId="0" applyFont="1" applyFill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7" fillId="0" borderId="2" xfId="1" applyNumberFormat="1" applyFont="1" applyBorder="1" applyAlignment="1" applyProtection="1">
      <alignment vertical="center" wrapText="1"/>
    </xf>
    <xf numFmtId="2" fontId="27" fillId="0" borderId="2" xfId="1" applyNumberFormat="1" applyFont="1" applyBorder="1" applyAlignment="1" applyProtection="1">
      <alignment horizontal="center" vertical="center" wrapText="1"/>
    </xf>
    <xf numFmtId="0" fontId="27" fillId="0" borderId="2" xfId="1" applyNumberFormat="1" applyFont="1" applyBorder="1" applyAlignment="1" applyProtection="1">
      <alignment horizontal="center" vertical="center" wrapText="1"/>
    </xf>
    <xf numFmtId="0" fontId="27" fillId="0" borderId="2" xfId="1" applyNumberFormat="1" applyFont="1" applyBorder="1" applyAlignment="1" applyProtection="1">
      <alignment horizontal="left" vertical="center" wrapText="1"/>
    </xf>
    <xf numFmtId="0" fontId="16" fillId="0" borderId="0" xfId="0" applyFont="1"/>
    <xf numFmtId="0" fontId="16" fillId="0" borderId="1" xfId="0" applyFont="1" applyBorder="1" applyAlignment="1">
      <alignment wrapText="1"/>
    </xf>
    <xf numFmtId="0" fontId="26" fillId="2" borderId="3" xfId="3" applyFont="1" applyFill="1" applyBorder="1" applyAlignment="1">
      <alignment vertical="center" wrapText="1"/>
    </xf>
    <xf numFmtId="0" fontId="26" fillId="2" borderId="15" xfId="3" applyFont="1" applyFill="1" applyBorder="1" applyAlignment="1">
      <alignment vertical="center" wrapText="1"/>
    </xf>
    <xf numFmtId="0" fontId="26" fillId="2" borderId="5" xfId="3" applyFont="1" applyFill="1" applyBorder="1" applyAlignment="1">
      <alignment vertical="center" wrapText="1"/>
    </xf>
    <xf numFmtId="0" fontId="26" fillId="2" borderId="5" xfId="3" applyFont="1" applyFill="1" applyBorder="1" applyAlignment="1">
      <alignment horizontal="center" vertical="center" wrapText="1"/>
    </xf>
    <xf numFmtId="0" fontId="26" fillId="2" borderId="3" xfId="3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4" fontId="18" fillId="3" borderId="1" xfId="0" applyNumberFormat="1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164" fontId="18" fillId="0" borderId="0" xfId="2" applyFont="1"/>
    <xf numFmtId="0" fontId="20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168" fontId="28" fillId="0" borderId="0" xfId="0" applyNumberFormat="1" applyFont="1"/>
    <xf numFmtId="0" fontId="32" fillId="0" borderId="0" xfId="0" applyFont="1"/>
    <xf numFmtId="9" fontId="11" fillId="0" borderId="1" xfId="1" applyNumberFormat="1" applyFont="1" applyBorder="1" applyAlignment="1" applyProtection="1">
      <alignment horizontal="center" vertical="center" wrapText="1"/>
    </xf>
    <xf numFmtId="4" fontId="26" fillId="0" borderId="1" xfId="3" applyNumberFormat="1" applyFont="1" applyBorder="1" applyAlignment="1">
      <alignment horizontal="center" vertical="center" wrapText="1"/>
    </xf>
    <xf numFmtId="0" fontId="28" fillId="0" borderId="0" xfId="0" applyFont="1"/>
    <xf numFmtId="3" fontId="16" fillId="0" borderId="1" xfId="0" applyNumberFormat="1" applyFont="1" applyBorder="1" applyAlignment="1">
      <alignment horizontal="center" vertical="center"/>
    </xf>
    <xf numFmtId="4" fontId="32" fillId="0" borderId="0" xfId="0" applyNumberFormat="1" applyFont="1"/>
    <xf numFmtId="0" fontId="33" fillId="0" borderId="0" xfId="0" applyFont="1"/>
    <xf numFmtId="0" fontId="19" fillId="7" borderId="0" xfId="0" applyFont="1" applyFill="1" applyAlignment="1">
      <alignment horizontal="center"/>
    </xf>
    <xf numFmtId="164" fontId="3" fillId="4" borderId="0" xfId="2" applyFill="1" applyBorder="1" applyAlignment="1">
      <alignment horizontal="center" wrapText="1"/>
    </xf>
    <xf numFmtId="165" fontId="14" fillId="2" borderId="17" xfId="2" applyNumberFormat="1" applyFont="1" applyFill="1" applyBorder="1" applyAlignment="1">
      <alignment horizontal="center" vertical="center" wrapText="1"/>
    </xf>
    <xf numFmtId="165" fontId="14" fillId="2" borderId="9" xfId="2" applyNumberFormat="1" applyFont="1" applyFill="1" applyBorder="1" applyAlignment="1">
      <alignment horizontal="center" vertical="center" wrapText="1"/>
    </xf>
    <xf numFmtId="2" fontId="5" fillId="0" borderId="7" xfId="3" applyNumberFormat="1" applyFont="1" applyBorder="1" applyAlignment="1">
      <alignment horizontal="center" vertical="center" wrapText="1"/>
    </xf>
    <xf numFmtId="2" fontId="5" fillId="0" borderId="6" xfId="3" applyNumberFormat="1" applyFont="1" applyBorder="1" applyAlignment="1">
      <alignment horizontal="center" vertical="center" wrapText="1"/>
    </xf>
    <xf numFmtId="2" fontId="26" fillId="0" borderId="7" xfId="3" applyNumberFormat="1" applyFont="1" applyBorder="1" applyAlignment="1">
      <alignment horizontal="center" vertical="center" wrapText="1"/>
    </xf>
    <xf numFmtId="2" fontId="26" fillId="0" borderId="6" xfId="3" applyNumberFormat="1" applyFont="1" applyBorder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 vertical="center" wrapText="1"/>
    </xf>
    <xf numFmtId="165" fontId="26" fillId="0" borderId="0" xfId="2" applyNumberFormat="1" applyFont="1" applyBorder="1" applyAlignment="1">
      <alignment horizontal="center" vertical="center" wrapText="1"/>
    </xf>
    <xf numFmtId="2" fontId="26" fillId="0" borderId="1" xfId="3" applyNumberFormat="1" applyFont="1" applyBorder="1" applyAlignment="1">
      <alignment horizontal="center" vertical="center" wrapText="1"/>
    </xf>
    <xf numFmtId="2" fontId="26" fillId="0" borderId="21" xfId="3" applyNumberFormat="1" applyFont="1" applyBorder="1" applyAlignment="1">
      <alignment horizontal="center" vertical="center" wrapText="1"/>
    </xf>
    <xf numFmtId="2" fontId="26" fillId="0" borderId="22" xfId="3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8">
    <cellStyle name="Excel Built-in Normal" xfId="2" xr:uid="{5ECFADE7-AA32-4BD9-AC62-7233F2029011}"/>
    <cellStyle name="Excel Built-in Normal 2" xfId="1" xr:uid="{C19BA292-F12A-4F0E-8503-4EAEC6DC0CB3}"/>
    <cellStyle name="Excel Built-in Normal 2 2" xfId="3" xr:uid="{3A0637B0-B5F6-4C37-B7C7-11CDB402F4AE}"/>
    <cellStyle name="Excel Built-in Normal 3" xfId="6" xr:uid="{5C4C98C3-661A-41AA-83B3-178784CDE22D}"/>
    <cellStyle name="Normalny" xfId="0" builtinId="0"/>
    <cellStyle name="Normalny 3" xfId="7" xr:uid="{FE1405C9-3EB8-4172-9CE2-5474A04E57AB}"/>
    <cellStyle name="Procentowy" xfId="5" builtinId="5"/>
    <cellStyle name="Walutowy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6A9E-152A-4968-9F51-5C64FD7A3FBA}">
  <dimension ref="A2:J188"/>
  <sheetViews>
    <sheetView tabSelected="1" view="pageBreakPreview" zoomScale="60" zoomScaleNormal="98" workbookViewId="0">
      <selection activeCell="C145" sqref="C145:H145"/>
    </sheetView>
  </sheetViews>
  <sheetFormatPr defaultRowHeight="15"/>
  <cols>
    <col min="1" max="1" width="10.140625" bestFit="1" customWidth="1"/>
    <col min="2" max="2" width="44" customWidth="1"/>
    <col min="5" max="5" width="13.85546875" customWidth="1"/>
    <col min="6" max="6" width="17.5703125" customWidth="1"/>
    <col min="8" max="8" width="14.140625" customWidth="1"/>
    <col min="9" max="9" width="19" customWidth="1"/>
    <col min="10" max="10" width="27.85546875" customWidth="1"/>
  </cols>
  <sheetData>
    <row r="2" spans="1:10">
      <c r="A2" t="e">
        <f>+A2:J34B140A2:J83A2:J57B140A2:J83A2:J83B140A2:J83A2:J102B140A2:J83A2:J117B140AA2:J83</f>
        <v>#NAME?</v>
      </c>
      <c r="B2" s="134" t="s">
        <v>82</v>
      </c>
      <c r="C2" s="134"/>
      <c r="D2" s="134"/>
      <c r="E2" s="134"/>
      <c r="F2" s="134"/>
      <c r="G2" s="134"/>
      <c r="H2" s="134"/>
      <c r="I2" s="134"/>
      <c r="J2" s="134"/>
    </row>
    <row r="4" spans="1:10">
      <c r="A4" s="109"/>
      <c r="B4" s="127" t="s">
        <v>29</v>
      </c>
      <c r="C4" s="109"/>
      <c r="D4" s="109"/>
      <c r="E4" s="109"/>
      <c r="F4" s="109"/>
      <c r="G4" s="109"/>
      <c r="H4" s="109"/>
      <c r="I4" s="109"/>
      <c r="J4" s="109"/>
    </row>
    <row r="5" spans="1:10" ht="36">
      <c r="A5" s="105" t="s">
        <v>0</v>
      </c>
      <c r="B5" s="105" t="s">
        <v>1</v>
      </c>
      <c r="C5" s="105" t="s">
        <v>2</v>
      </c>
      <c r="D5" s="105" t="s">
        <v>3</v>
      </c>
      <c r="E5" s="106" t="s">
        <v>4</v>
      </c>
      <c r="F5" s="107" t="s">
        <v>5</v>
      </c>
      <c r="G5" s="107" t="s">
        <v>10</v>
      </c>
      <c r="H5" s="106" t="s">
        <v>6</v>
      </c>
      <c r="I5" s="106" t="s">
        <v>7</v>
      </c>
      <c r="J5" s="108" t="s">
        <v>8</v>
      </c>
    </row>
    <row r="6" spans="1:10" ht="96">
      <c r="A6" s="101" t="s">
        <v>9</v>
      </c>
      <c r="B6" s="102" t="s">
        <v>27</v>
      </c>
      <c r="C6" s="101" t="s">
        <v>28</v>
      </c>
      <c r="D6" s="101">
        <v>144</v>
      </c>
      <c r="E6" s="101">
        <v>11.55</v>
      </c>
      <c r="F6" s="103">
        <f>E6*1.08</f>
        <v>12.474000000000002</v>
      </c>
      <c r="G6" s="104">
        <v>0.08</v>
      </c>
      <c r="H6" s="101">
        <f>E6*D6</f>
        <v>1663.2</v>
      </c>
      <c r="I6" s="101">
        <f>H6*1.08</f>
        <v>1796.2560000000001</v>
      </c>
      <c r="J6" s="101"/>
    </row>
    <row r="7" spans="1:10">
      <c r="A7" s="86"/>
      <c r="B7" s="60"/>
      <c r="C7" s="88"/>
      <c r="D7" s="89"/>
      <c r="E7" s="89"/>
      <c r="F7" s="140" t="s">
        <v>16</v>
      </c>
      <c r="G7" s="141"/>
      <c r="H7" s="90">
        <f>SUM(H4:H6)</f>
        <v>1663.2</v>
      </c>
      <c r="I7" s="90">
        <f>SUM(I4:I6)</f>
        <v>1796.2560000000001</v>
      </c>
      <c r="J7" s="91"/>
    </row>
    <row r="8" spans="1:10">
      <c r="A8" s="30"/>
      <c r="B8" s="31"/>
      <c r="C8" s="30"/>
      <c r="D8" s="30"/>
      <c r="E8" s="30"/>
      <c r="F8" s="32"/>
      <c r="G8" s="32"/>
      <c r="H8" s="33"/>
      <c r="I8" s="33"/>
      <c r="J8" s="30"/>
    </row>
    <row r="9" spans="1:10" ht="15" customHeight="1"/>
    <row r="10" spans="1:10">
      <c r="F10" s="142" t="s">
        <v>17</v>
      </c>
      <c r="G10" s="142"/>
      <c r="H10" s="142"/>
      <c r="I10" s="142"/>
      <c r="J10" s="5"/>
    </row>
    <row r="11" spans="1:10">
      <c r="F11" s="5"/>
      <c r="G11" s="5" t="s">
        <v>18</v>
      </c>
      <c r="H11" s="5"/>
      <c r="I11" s="5"/>
      <c r="J11" s="5"/>
    </row>
    <row r="12" spans="1:10">
      <c r="F12" s="5"/>
      <c r="G12" s="5" t="s">
        <v>19</v>
      </c>
      <c r="H12" s="5"/>
      <c r="I12" s="5"/>
      <c r="J12" s="5"/>
    </row>
    <row r="14" spans="1:10">
      <c r="A14" s="5"/>
      <c r="B14" s="61" t="s">
        <v>87</v>
      </c>
      <c r="C14" s="5"/>
      <c r="D14" s="5"/>
      <c r="E14" s="5"/>
      <c r="F14" s="5"/>
      <c r="G14" s="5"/>
      <c r="H14" s="5"/>
      <c r="I14" s="5"/>
      <c r="J14" s="5"/>
    </row>
    <row r="15" spans="1:10" ht="36">
      <c r="A15" s="6" t="s">
        <v>0</v>
      </c>
      <c r="B15" s="21" t="s">
        <v>1</v>
      </c>
      <c r="C15" s="7" t="s">
        <v>2</v>
      </c>
      <c r="D15" s="7" t="s">
        <v>3</v>
      </c>
      <c r="E15" s="8" t="s">
        <v>11</v>
      </c>
      <c r="F15" s="9" t="s">
        <v>12</v>
      </c>
      <c r="G15" s="9" t="s">
        <v>13</v>
      </c>
      <c r="H15" s="9" t="s">
        <v>6</v>
      </c>
      <c r="I15" s="9" t="s">
        <v>7</v>
      </c>
      <c r="J15" s="6" t="s">
        <v>8</v>
      </c>
    </row>
    <row r="16" spans="1:10" ht="224.25" customHeight="1">
      <c r="A16" s="10" t="s">
        <v>9</v>
      </c>
      <c r="B16" s="59" t="s">
        <v>86</v>
      </c>
      <c r="C16" s="70" t="s">
        <v>14</v>
      </c>
      <c r="D16" s="70">
        <v>200</v>
      </c>
      <c r="E16" s="71">
        <v>2.1</v>
      </c>
      <c r="F16" s="72">
        <f>E16*1.08</f>
        <v>2.2680000000000002</v>
      </c>
      <c r="G16" s="73">
        <v>0.08</v>
      </c>
      <c r="H16" s="74">
        <f>E16*D16</f>
        <v>420</v>
      </c>
      <c r="I16" s="74">
        <f>H16*1.08</f>
        <v>453.6</v>
      </c>
      <c r="J16" s="11"/>
    </row>
    <row r="17" spans="1:10" ht="281.25" customHeight="1">
      <c r="A17" s="25">
        <v>2</v>
      </c>
      <c r="B17" s="60" t="s">
        <v>25</v>
      </c>
      <c r="C17" s="79" t="s">
        <v>22</v>
      </c>
      <c r="D17" s="70">
        <v>200</v>
      </c>
      <c r="E17" s="71">
        <v>3.3</v>
      </c>
      <c r="F17" s="72">
        <f>E17*1.08</f>
        <v>3.5640000000000001</v>
      </c>
      <c r="G17" s="73">
        <v>0.08</v>
      </c>
      <c r="H17" s="74">
        <f>E17*D17</f>
        <v>660</v>
      </c>
      <c r="I17" s="74">
        <f>H17*1.08</f>
        <v>712.80000000000007</v>
      </c>
      <c r="J17" s="11"/>
    </row>
    <row r="18" spans="1:10" ht="60" customHeight="1">
      <c r="A18" s="25">
        <v>3</v>
      </c>
      <c r="B18" s="60" t="s">
        <v>26</v>
      </c>
      <c r="C18" s="79" t="s">
        <v>20</v>
      </c>
      <c r="D18" s="70">
        <v>200</v>
      </c>
      <c r="E18" s="71">
        <v>2.2000000000000002</v>
      </c>
      <c r="F18" s="72">
        <f>E18*1.08</f>
        <v>2.3760000000000003</v>
      </c>
      <c r="G18" s="73">
        <v>0.08</v>
      </c>
      <c r="H18" s="74">
        <f>E18*D18</f>
        <v>440.00000000000006</v>
      </c>
      <c r="I18" s="74">
        <f>H18*1.08</f>
        <v>475.2000000000001</v>
      </c>
      <c r="J18" s="12"/>
    </row>
    <row r="19" spans="1:10">
      <c r="A19" s="18"/>
      <c r="B19" s="26"/>
      <c r="C19" s="19"/>
      <c r="D19" s="14"/>
      <c r="E19" s="14"/>
      <c r="F19" s="138" t="s">
        <v>16</v>
      </c>
      <c r="G19" s="139"/>
      <c r="H19" s="15">
        <f>SUM(H16:H18)</f>
        <v>1520</v>
      </c>
      <c r="I19" s="15">
        <f>SUM(I16:I18)</f>
        <v>1641.6000000000001</v>
      </c>
      <c r="J19" s="13"/>
    </row>
    <row r="20" spans="1:10">
      <c r="A20" s="5"/>
      <c r="B20" s="24"/>
      <c r="C20" s="5"/>
      <c r="D20" s="5"/>
      <c r="E20" s="5"/>
      <c r="F20" s="5"/>
      <c r="G20" s="5"/>
      <c r="H20" s="5"/>
      <c r="I20" s="5"/>
      <c r="J20" s="5"/>
    </row>
    <row r="21" spans="1:10">
      <c r="A21" s="5"/>
      <c r="B21" s="24"/>
      <c r="C21" s="5"/>
      <c r="D21" s="5"/>
      <c r="E21" s="5"/>
      <c r="F21" s="142" t="s">
        <v>17</v>
      </c>
      <c r="G21" s="142"/>
      <c r="H21" s="142"/>
      <c r="I21" s="142"/>
      <c r="J21" s="5"/>
    </row>
    <row r="22" spans="1:10">
      <c r="A22" s="5"/>
      <c r="B22" s="24"/>
      <c r="C22" s="5"/>
      <c r="D22" s="5"/>
      <c r="E22" s="5"/>
      <c r="F22" s="5"/>
      <c r="G22" s="5" t="s">
        <v>18</v>
      </c>
      <c r="H22" s="5"/>
      <c r="I22" s="5"/>
      <c r="J22" s="5"/>
    </row>
    <row r="23" spans="1:10">
      <c r="A23" s="5"/>
      <c r="B23" s="5"/>
      <c r="C23" s="5"/>
      <c r="D23" s="5"/>
      <c r="E23" s="5"/>
      <c r="F23" s="5"/>
      <c r="G23" s="5" t="s">
        <v>19</v>
      </c>
      <c r="H23" s="5"/>
      <c r="I23" s="5"/>
      <c r="J23" s="5"/>
    </row>
    <row r="29" spans="1:10">
      <c r="A29" s="5"/>
      <c r="B29" s="61" t="s">
        <v>88</v>
      </c>
      <c r="C29" s="5"/>
      <c r="D29" s="5"/>
      <c r="E29" s="5"/>
      <c r="F29" s="5"/>
      <c r="G29" s="5"/>
      <c r="H29" s="5"/>
      <c r="I29" s="5"/>
      <c r="J29" s="5"/>
    </row>
    <row r="30" spans="1:10" ht="49.5" customHeight="1">
      <c r="A30" s="111" t="s">
        <v>0</v>
      </c>
      <c r="B30" s="112" t="s">
        <v>1</v>
      </c>
      <c r="C30" s="113" t="s">
        <v>2</v>
      </c>
      <c r="D30" s="113" t="s">
        <v>3</v>
      </c>
      <c r="E30" s="114" t="s">
        <v>11</v>
      </c>
      <c r="F30" s="115" t="s">
        <v>12</v>
      </c>
      <c r="G30" s="115" t="s">
        <v>13</v>
      </c>
      <c r="H30" s="115" t="s">
        <v>6</v>
      </c>
      <c r="I30" s="115" t="s">
        <v>7</v>
      </c>
      <c r="J30" s="111" t="s">
        <v>8</v>
      </c>
    </row>
    <row r="31" spans="1:10" ht="124.5" customHeight="1">
      <c r="A31" s="78" t="s">
        <v>9</v>
      </c>
      <c r="B31" s="116" t="s">
        <v>21</v>
      </c>
      <c r="C31" s="79" t="s">
        <v>22</v>
      </c>
      <c r="D31" s="70">
        <v>4</v>
      </c>
      <c r="E31" s="117">
        <v>1019</v>
      </c>
      <c r="F31" s="72">
        <f>E31*1.08</f>
        <v>1100.52</v>
      </c>
      <c r="G31" s="73">
        <v>0.08</v>
      </c>
      <c r="H31" s="74">
        <f>E31*D31</f>
        <v>4076</v>
      </c>
      <c r="I31" s="74">
        <f>D31*F31</f>
        <v>4402.08</v>
      </c>
      <c r="J31" s="75"/>
    </row>
    <row r="32" spans="1:10" ht="140.25" customHeight="1">
      <c r="A32" s="80" t="s">
        <v>15</v>
      </c>
      <c r="B32" s="116" t="s">
        <v>23</v>
      </c>
      <c r="C32" s="79" t="s">
        <v>22</v>
      </c>
      <c r="D32" s="70">
        <v>4</v>
      </c>
      <c r="E32" s="117">
        <v>1019</v>
      </c>
      <c r="F32" s="72">
        <f>E32*1.08</f>
        <v>1100.52</v>
      </c>
      <c r="G32" s="73">
        <v>0.08</v>
      </c>
      <c r="H32" s="74">
        <f>E32*D32</f>
        <v>4076</v>
      </c>
      <c r="I32" s="74">
        <f>D32*F32</f>
        <v>4402.08</v>
      </c>
      <c r="J32" s="118"/>
    </row>
    <row r="33" spans="1:10" ht="190.5" customHeight="1">
      <c r="A33" s="82">
        <v>3</v>
      </c>
      <c r="B33" s="119" t="s">
        <v>94</v>
      </c>
      <c r="C33" s="79" t="s">
        <v>22</v>
      </c>
      <c r="D33" s="70">
        <v>3</v>
      </c>
      <c r="E33" s="117">
        <v>1093</v>
      </c>
      <c r="F33" s="72">
        <f>E33*1.08</f>
        <v>1180.44</v>
      </c>
      <c r="G33" s="73">
        <v>0.08</v>
      </c>
      <c r="H33" s="74">
        <f>D33*E33</f>
        <v>3279</v>
      </c>
      <c r="I33" s="74">
        <f>D33*F33</f>
        <v>3541.32</v>
      </c>
      <c r="J33" s="118"/>
    </row>
    <row r="34" spans="1:10" ht="49.5" customHeight="1">
      <c r="A34" s="82">
        <v>4</v>
      </c>
      <c r="B34" s="120" t="s">
        <v>24</v>
      </c>
      <c r="C34" s="79" t="s">
        <v>22</v>
      </c>
      <c r="D34" s="70">
        <v>7</v>
      </c>
      <c r="E34" s="117">
        <v>765</v>
      </c>
      <c r="F34" s="72">
        <f>E34*1.08</f>
        <v>826.2</v>
      </c>
      <c r="G34" s="73">
        <v>0.08</v>
      </c>
      <c r="H34" s="74">
        <f>D34*E34</f>
        <v>5355</v>
      </c>
      <c r="I34" s="74">
        <f>D34*F34</f>
        <v>5783.4000000000005</v>
      </c>
      <c r="J34" s="118"/>
    </row>
    <row r="35" spans="1:10" ht="122.25" customHeight="1">
      <c r="A35" s="84">
        <v>5</v>
      </c>
      <c r="B35" s="121" t="s">
        <v>95</v>
      </c>
      <c r="C35" s="79" t="s">
        <v>14</v>
      </c>
      <c r="D35" s="70">
        <v>2</v>
      </c>
      <c r="E35" s="117">
        <v>48.17</v>
      </c>
      <c r="F35" s="72">
        <f>E35*1.08</f>
        <v>52.023600000000002</v>
      </c>
      <c r="G35" s="73">
        <v>0.08</v>
      </c>
      <c r="H35" s="74">
        <f>E35*D35</f>
        <v>96.34</v>
      </c>
      <c r="I35" s="74">
        <f>H35*1.08</f>
        <v>104.0472</v>
      </c>
      <c r="J35" s="118"/>
    </row>
    <row r="36" spans="1:10">
      <c r="A36" s="86"/>
      <c r="B36" s="122"/>
      <c r="C36" s="88"/>
      <c r="D36" s="89"/>
      <c r="E36" s="89"/>
      <c r="F36" s="140" t="s">
        <v>16</v>
      </c>
      <c r="G36" s="141"/>
      <c r="H36" s="90">
        <f>SUM(H31:H35)</f>
        <v>16882.34</v>
      </c>
      <c r="I36" s="90">
        <f>SUM(I31:I35)</f>
        <v>18232.927200000002</v>
      </c>
      <c r="J36" s="91"/>
    </row>
    <row r="37" spans="1:10">
      <c r="A37" s="123"/>
      <c r="B37" s="124"/>
      <c r="C37" s="123"/>
      <c r="D37" s="123"/>
      <c r="E37" s="123"/>
      <c r="F37" s="123"/>
      <c r="G37" s="123"/>
      <c r="H37" s="123"/>
      <c r="I37" s="123"/>
      <c r="J37" s="123"/>
    </row>
    <row r="38" spans="1:10">
      <c r="A38" s="123"/>
      <c r="B38" s="124"/>
      <c r="C38" s="123"/>
      <c r="D38" s="123"/>
      <c r="E38" s="123"/>
      <c r="F38" s="143" t="s">
        <v>17</v>
      </c>
      <c r="G38" s="143"/>
      <c r="H38" s="143"/>
      <c r="I38" s="143"/>
      <c r="J38" s="123"/>
    </row>
    <row r="39" spans="1:10">
      <c r="A39" s="123"/>
      <c r="B39" s="124"/>
      <c r="C39" s="123"/>
      <c r="D39" s="123"/>
      <c r="E39" s="123"/>
      <c r="F39" s="123"/>
      <c r="G39" s="123" t="s">
        <v>18</v>
      </c>
      <c r="H39" s="123"/>
      <c r="I39" s="123"/>
      <c r="J39" s="123"/>
    </row>
    <row r="40" spans="1:10">
      <c r="A40" s="123"/>
      <c r="B40" s="123"/>
      <c r="C40" s="123"/>
      <c r="D40" s="123"/>
      <c r="E40" s="123"/>
      <c r="F40" s="123"/>
      <c r="G40" s="123" t="s">
        <v>19</v>
      </c>
      <c r="H40" s="123"/>
      <c r="I40" s="123"/>
      <c r="J40" s="123"/>
    </row>
    <row r="42" spans="1:10">
      <c r="B42" s="62" t="s">
        <v>89</v>
      </c>
    </row>
    <row r="43" spans="1:10" ht="36">
      <c r="A43" s="105" t="s">
        <v>0</v>
      </c>
      <c r="B43" s="105" t="s">
        <v>1</v>
      </c>
      <c r="C43" s="105" t="s">
        <v>2</v>
      </c>
      <c r="D43" s="105" t="s">
        <v>3</v>
      </c>
      <c r="E43" s="106" t="s">
        <v>4</v>
      </c>
      <c r="F43" s="107" t="s">
        <v>5</v>
      </c>
      <c r="G43" s="107" t="s">
        <v>10</v>
      </c>
      <c r="H43" s="106" t="s">
        <v>6</v>
      </c>
      <c r="I43" s="106" t="s">
        <v>7</v>
      </c>
      <c r="J43" s="108" t="s">
        <v>8</v>
      </c>
    </row>
    <row r="44" spans="1:10" ht="264.75" customHeight="1">
      <c r="A44" s="101" t="s">
        <v>9</v>
      </c>
      <c r="B44" s="102" t="s">
        <v>30</v>
      </c>
      <c r="C44" s="101" t="s">
        <v>20</v>
      </c>
      <c r="D44" s="101">
        <v>100</v>
      </c>
      <c r="E44" s="103">
        <v>61</v>
      </c>
      <c r="F44" s="103">
        <f>E44*1.08</f>
        <v>65.88000000000001</v>
      </c>
      <c r="G44" s="104">
        <v>0.08</v>
      </c>
      <c r="H44" s="103">
        <f>E44*D44</f>
        <v>6100</v>
      </c>
      <c r="I44" s="103">
        <f>H44*1.08</f>
        <v>6588</v>
      </c>
      <c r="J44" s="101"/>
    </row>
    <row r="45" spans="1:10">
      <c r="A45" s="86"/>
      <c r="B45" s="122"/>
      <c r="C45" s="88"/>
      <c r="D45" s="89"/>
      <c r="E45" s="89"/>
      <c r="F45" s="140" t="s">
        <v>16</v>
      </c>
      <c r="G45" s="141"/>
      <c r="H45" s="90">
        <f>SUM(H40:H44)</f>
        <v>6100</v>
      </c>
      <c r="I45" s="90">
        <f>SUM(I40:I44)</f>
        <v>6588</v>
      </c>
      <c r="J45" s="91"/>
    </row>
    <row r="47" spans="1:10">
      <c r="F47" s="142" t="s">
        <v>17</v>
      </c>
      <c r="G47" s="142"/>
      <c r="H47" s="142"/>
      <c r="I47" s="142"/>
      <c r="J47" s="5"/>
    </row>
    <row r="48" spans="1:10">
      <c r="F48" s="5"/>
      <c r="G48" s="5" t="s">
        <v>18</v>
      </c>
      <c r="H48" s="5"/>
      <c r="I48" s="5"/>
      <c r="J48" s="5"/>
    </row>
    <row r="49" spans="1:10">
      <c r="F49" s="5"/>
      <c r="G49" s="5" t="s">
        <v>19</v>
      </c>
      <c r="H49" s="5"/>
      <c r="I49" s="5"/>
      <c r="J49" s="5"/>
    </row>
    <row r="54" spans="1:10">
      <c r="B54" s="62" t="s">
        <v>81</v>
      </c>
    </row>
    <row r="55" spans="1:10" ht="36">
      <c r="A55" s="1" t="s">
        <v>0</v>
      </c>
      <c r="B55" s="1" t="s">
        <v>1</v>
      </c>
      <c r="C55" s="1" t="s">
        <v>2</v>
      </c>
      <c r="D55" s="1" t="s">
        <v>3</v>
      </c>
      <c r="E55" s="2" t="s">
        <v>4</v>
      </c>
      <c r="F55" s="3" t="s">
        <v>5</v>
      </c>
      <c r="G55" s="3" t="s">
        <v>10</v>
      </c>
      <c r="H55" s="2" t="s">
        <v>6</v>
      </c>
      <c r="I55" s="2" t="s">
        <v>7</v>
      </c>
      <c r="J55" s="4" t="s">
        <v>8</v>
      </c>
    </row>
    <row r="56" spans="1:10" ht="80.25" customHeight="1">
      <c r="A56" s="27">
        <v>1</v>
      </c>
      <c r="B56" s="28" t="s">
        <v>31</v>
      </c>
      <c r="C56" s="27" t="s">
        <v>20</v>
      </c>
      <c r="D56" s="27">
        <v>100</v>
      </c>
      <c r="E56" s="29">
        <v>22</v>
      </c>
      <c r="F56" s="27">
        <f>E56*1.08</f>
        <v>23.76</v>
      </c>
      <c r="G56" s="128">
        <v>0.08</v>
      </c>
      <c r="H56" s="29">
        <f>D56*E56</f>
        <v>2200</v>
      </c>
      <c r="I56" s="29">
        <f>D56*F56</f>
        <v>2376</v>
      </c>
      <c r="J56" s="27"/>
    </row>
    <row r="57" spans="1:10" ht="48">
      <c r="A57" s="16">
        <v>2</v>
      </c>
      <c r="B57" s="28" t="s">
        <v>32</v>
      </c>
      <c r="C57" s="16" t="s">
        <v>20</v>
      </c>
      <c r="D57" s="16">
        <v>100</v>
      </c>
      <c r="E57" s="23">
        <v>22</v>
      </c>
      <c r="F57" s="23">
        <f>E57*1.08</f>
        <v>23.76</v>
      </c>
      <c r="G57" s="17">
        <v>0.08</v>
      </c>
      <c r="H57" s="23">
        <f>E57*D57</f>
        <v>2200</v>
      </c>
      <c r="I57" s="23">
        <f>H57*1.08</f>
        <v>2376</v>
      </c>
      <c r="J57" s="16"/>
    </row>
    <row r="58" spans="1:10">
      <c r="A58" s="18"/>
      <c r="B58" s="22"/>
      <c r="C58" s="19"/>
      <c r="D58" s="14"/>
      <c r="E58" s="14"/>
      <c r="F58" s="138" t="s">
        <v>16</v>
      </c>
      <c r="G58" s="139"/>
      <c r="H58" s="15">
        <f>SUM(H52:H57)</f>
        <v>4400</v>
      </c>
      <c r="I58" s="15">
        <f>SUM(I52:I57)</f>
        <v>4752</v>
      </c>
      <c r="J58" s="13"/>
    </row>
    <row r="60" spans="1:10">
      <c r="F60" s="142" t="s">
        <v>17</v>
      </c>
      <c r="G60" s="142"/>
      <c r="H60" s="142"/>
      <c r="I60" s="142"/>
      <c r="J60" s="5"/>
    </row>
    <row r="61" spans="1:10">
      <c r="F61" s="5"/>
      <c r="G61" s="5" t="s">
        <v>18</v>
      </c>
      <c r="H61" s="5"/>
      <c r="I61" s="5"/>
      <c r="J61" s="5"/>
    </row>
    <row r="62" spans="1:10">
      <c r="F62" s="5"/>
      <c r="G62" s="5" t="s">
        <v>19</v>
      </c>
      <c r="H62" s="5"/>
      <c r="I62" s="5"/>
      <c r="J62" s="5"/>
    </row>
    <row r="65" spans="1:10">
      <c r="A65" s="5"/>
      <c r="B65" s="34" t="s">
        <v>90</v>
      </c>
      <c r="C65" s="135"/>
      <c r="D65" s="135"/>
      <c r="E65" s="5"/>
      <c r="F65" s="5"/>
      <c r="G65" s="5"/>
      <c r="H65" s="5"/>
      <c r="I65" s="5"/>
      <c r="J65" s="5"/>
    </row>
    <row r="66" spans="1:10" ht="36">
      <c r="A66" s="35" t="s">
        <v>0</v>
      </c>
      <c r="B66" s="35" t="s">
        <v>1</v>
      </c>
      <c r="C66" s="36" t="s">
        <v>2</v>
      </c>
      <c r="D66" s="37" t="s">
        <v>3</v>
      </c>
      <c r="E66" s="38" t="s">
        <v>11</v>
      </c>
      <c r="F66" s="39" t="s">
        <v>12</v>
      </c>
      <c r="G66" s="38" t="s">
        <v>13</v>
      </c>
      <c r="H66" s="38" t="s">
        <v>6</v>
      </c>
      <c r="I66" s="38" t="s">
        <v>7</v>
      </c>
      <c r="J66" s="35" t="s">
        <v>8</v>
      </c>
    </row>
    <row r="67" spans="1:10" ht="47.25" customHeight="1">
      <c r="A67" s="40">
        <v>1</v>
      </c>
      <c r="B67" s="63" t="s">
        <v>33</v>
      </c>
      <c r="C67" s="41" t="s">
        <v>20</v>
      </c>
      <c r="D67" s="42">
        <v>1</v>
      </c>
      <c r="E67" s="43">
        <v>1224</v>
      </c>
      <c r="F67" s="44">
        <f>E67*G67+E67</f>
        <v>1321.92</v>
      </c>
      <c r="G67" s="45">
        <v>0.08</v>
      </c>
      <c r="H67" s="46">
        <f>E67*D67</f>
        <v>1224</v>
      </c>
      <c r="I67" s="46">
        <f>F67*D67</f>
        <v>1321.92</v>
      </c>
      <c r="J67" s="40"/>
    </row>
    <row r="68" spans="1:10" ht="51" customHeight="1">
      <c r="A68" s="40">
        <v>2</v>
      </c>
      <c r="B68" s="63" t="s">
        <v>34</v>
      </c>
      <c r="C68" s="41" t="s">
        <v>20</v>
      </c>
      <c r="D68" s="42">
        <v>9</v>
      </c>
      <c r="E68" s="43">
        <v>628</v>
      </c>
      <c r="F68" s="44">
        <f>E68*G68+E68</f>
        <v>678.24</v>
      </c>
      <c r="G68" s="45">
        <v>0.08</v>
      </c>
      <c r="H68" s="46">
        <f t="shared" ref="H68:H84" si="0">E68*D68</f>
        <v>5652</v>
      </c>
      <c r="I68" s="46">
        <f t="shared" ref="I68:I84" si="1">F68*D68</f>
        <v>6104.16</v>
      </c>
      <c r="J68" s="40"/>
    </row>
    <row r="69" spans="1:10" ht="54" customHeight="1">
      <c r="A69" s="40">
        <v>3</v>
      </c>
      <c r="B69" s="63" t="s">
        <v>35</v>
      </c>
      <c r="C69" s="41" t="s">
        <v>20</v>
      </c>
      <c r="D69" s="41">
        <v>4</v>
      </c>
      <c r="E69" s="43">
        <v>764</v>
      </c>
      <c r="F69" s="44">
        <f t="shared" ref="F69:F84" si="2">E69*G69+E69</f>
        <v>825.12</v>
      </c>
      <c r="G69" s="45">
        <v>0.08</v>
      </c>
      <c r="H69" s="46">
        <f t="shared" si="0"/>
        <v>3056</v>
      </c>
      <c r="I69" s="46">
        <f t="shared" si="1"/>
        <v>3300.48</v>
      </c>
      <c r="J69" s="40"/>
    </row>
    <row r="70" spans="1:10" ht="36">
      <c r="A70" s="40">
        <v>4</v>
      </c>
      <c r="B70" s="63" t="s">
        <v>36</v>
      </c>
      <c r="C70" s="41" t="s">
        <v>20</v>
      </c>
      <c r="D70" s="41">
        <v>4</v>
      </c>
      <c r="E70" s="43">
        <v>785</v>
      </c>
      <c r="F70" s="44">
        <f t="shared" si="2"/>
        <v>847.8</v>
      </c>
      <c r="G70" s="45">
        <v>0.08</v>
      </c>
      <c r="H70" s="46">
        <f t="shared" si="0"/>
        <v>3140</v>
      </c>
      <c r="I70" s="46">
        <f t="shared" si="1"/>
        <v>3391.2</v>
      </c>
      <c r="J70" s="40"/>
    </row>
    <row r="71" spans="1:10" ht="24">
      <c r="A71" s="40">
        <v>5</v>
      </c>
      <c r="B71" s="63" t="s">
        <v>37</v>
      </c>
      <c r="C71" s="41" t="s">
        <v>20</v>
      </c>
      <c r="D71" s="41">
        <v>4</v>
      </c>
      <c r="E71" s="43">
        <v>2075</v>
      </c>
      <c r="F71" s="44">
        <f t="shared" si="2"/>
        <v>2241</v>
      </c>
      <c r="G71" s="45">
        <v>0.08</v>
      </c>
      <c r="H71" s="46">
        <f t="shared" si="0"/>
        <v>8300</v>
      </c>
      <c r="I71" s="46">
        <f t="shared" si="1"/>
        <v>8964</v>
      </c>
      <c r="J71" s="40"/>
    </row>
    <row r="72" spans="1:10" ht="36">
      <c r="A72" s="40">
        <v>6</v>
      </c>
      <c r="B72" s="63" t="s">
        <v>38</v>
      </c>
      <c r="C72" s="41" t="s">
        <v>20</v>
      </c>
      <c r="D72" s="41">
        <v>4</v>
      </c>
      <c r="E72" s="43">
        <v>1780</v>
      </c>
      <c r="F72" s="44">
        <f t="shared" si="2"/>
        <v>1922.4</v>
      </c>
      <c r="G72" s="45">
        <v>0.08</v>
      </c>
      <c r="H72" s="46">
        <f t="shared" si="0"/>
        <v>7120</v>
      </c>
      <c r="I72" s="46">
        <f t="shared" si="1"/>
        <v>7689.6</v>
      </c>
      <c r="J72" s="40"/>
    </row>
    <row r="73" spans="1:10" ht="36">
      <c r="A73" s="40">
        <v>7</v>
      </c>
      <c r="B73" s="63" t="s">
        <v>39</v>
      </c>
      <c r="C73" s="41" t="s">
        <v>20</v>
      </c>
      <c r="D73" s="41">
        <v>4</v>
      </c>
      <c r="E73" s="43">
        <v>1713</v>
      </c>
      <c r="F73" s="44">
        <f t="shared" si="2"/>
        <v>1850.04</v>
      </c>
      <c r="G73" s="45">
        <v>0.08</v>
      </c>
      <c r="H73" s="46">
        <f t="shared" si="0"/>
        <v>6852</v>
      </c>
      <c r="I73" s="46">
        <f t="shared" si="1"/>
        <v>7400.16</v>
      </c>
      <c r="J73" s="40"/>
    </row>
    <row r="74" spans="1:10" ht="24">
      <c r="A74" s="40">
        <v>8</v>
      </c>
      <c r="B74" s="63" t="s">
        <v>40</v>
      </c>
      <c r="C74" s="41" t="s">
        <v>20</v>
      </c>
      <c r="D74" s="41">
        <v>4</v>
      </c>
      <c r="E74" s="43">
        <v>520</v>
      </c>
      <c r="F74" s="44">
        <f t="shared" si="2"/>
        <v>561.6</v>
      </c>
      <c r="G74" s="45">
        <v>0.08</v>
      </c>
      <c r="H74" s="46">
        <f t="shared" si="0"/>
        <v>2080</v>
      </c>
      <c r="I74" s="46">
        <f t="shared" si="1"/>
        <v>2246.4</v>
      </c>
      <c r="J74" s="40"/>
    </row>
    <row r="75" spans="1:10" ht="24">
      <c r="A75" s="40">
        <v>9</v>
      </c>
      <c r="B75" s="63" t="s">
        <v>41</v>
      </c>
      <c r="C75" s="41" t="s">
        <v>20</v>
      </c>
      <c r="D75" s="41">
        <v>4</v>
      </c>
      <c r="E75" s="43">
        <v>395</v>
      </c>
      <c r="F75" s="44">
        <f t="shared" si="2"/>
        <v>426.6</v>
      </c>
      <c r="G75" s="45">
        <v>0.08</v>
      </c>
      <c r="H75" s="46">
        <f t="shared" si="0"/>
        <v>1580</v>
      </c>
      <c r="I75" s="46">
        <f t="shared" si="1"/>
        <v>1706.4</v>
      </c>
      <c r="J75" s="40"/>
    </row>
    <row r="76" spans="1:10" ht="48">
      <c r="A76" s="40">
        <v>10</v>
      </c>
      <c r="B76" s="63" t="s">
        <v>42</v>
      </c>
      <c r="C76" s="41" t="s">
        <v>20</v>
      </c>
      <c r="D76" s="41">
        <v>4</v>
      </c>
      <c r="E76" s="43">
        <v>370</v>
      </c>
      <c r="F76" s="44">
        <f t="shared" si="2"/>
        <v>399.6</v>
      </c>
      <c r="G76" s="45">
        <v>0.08</v>
      </c>
      <c r="H76" s="46">
        <f t="shared" si="0"/>
        <v>1480</v>
      </c>
      <c r="I76" s="46">
        <f t="shared" si="1"/>
        <v>1598.4</v>
      </c>
      <c r="J76" s="40"/>
    </row>
    <row r="77" spans="1:10" ht="24">
      <c r="A77" s="40">
        <v>11</v>
      </c>
      <c r="B77" s="63" t="s">
        <v>43</v>
      </c>
      <c r="C77" s="41" t="s">
        <v>20</v>
      </c>
      <c r="D77" s="42">
        <v>4</v>
      </c>
      <c r="E77" s="46">
        <v>689</v>
      </c>
      <c r="F77" s="44">
        <f t="shared" si="2"/>
        <v>744.12</v>
      </c>
      <c r="G77" s="45">
        <v>0.08</v>
      </c>
      <c r="H77" s="46">
        <f t="shared" si="0"/>
        <v>2756</v>
      </c>
      <c r="I77" s="46">
        <f t="shared" si="1"/>
        <v>2976.48</v>
      </c>
      <c r="J77" s="40"/>
    </row>
    <row r="78" spans="1:10" ht="24">
      <c r="A78" s="40">
        <v>12</v>
      </c>
      <c r="B78" s="63" t="s">
        <v>44</v>
      </c>
      <c r="C78" s="41" t="s">
        <v>20</v>
      </c>
      <c r="D78" s="42">
        <v>4</v>
      </c>
      <c r="E78" s="43">
        <v>37</v>
      </c>
      <c r="F78" s="44">
        <f t="shared" si="2"/>
        <v>39.96</v>
      </c>
      <c r="G78" s="45">
        <v>0.08</v>
      </c>
      <c r="H78" s="46">
        <f t="shared" si="0"/>
        <v>148</v>
      </c>
      <c r="I78" s="46">
        <f t="shared" si="1"/>
        <v>159.84</v>
      </c>
      <c r="J78" s="40"/>
    </row>
    <row r="79" spans="1:10">
      <c r="A79" s="40">
        <v>13</v>
      </c>
      <c r="B79" s="63" t="s">
        <v>45</v>
      </c>
      <c r="C79" s="41" t="s">
        <v>20</v>
      </c>
      <c r="D79" s="42">
        <v>9</v>
      </c>
      <c r="E79" s="43">
        <v>509</v>
      </c>
      <c r="F79" s="44">
        <f t="shared" si="2"/>
        <v>549.72</v>
      </c>
      <c r="G79" s="45">
        <v>0.08</v>
      </c>
      <c r="H79" s="46">
        <f t="shared" si="0"/>
        <v>4581</v>
      </c>
      <c r="I79" s="46">
        <f t="shared" si="1"/>
        <v>4947.4800000000005</v>
      </c>
      <c r="J79" s="40"/>
    </row>
    <row r="80" spans="1:10" ht="36">
      <c r="A80" s="40">
        <v>14</v>
      </c>
      <c r="B80" s="63" t="s">
        <v>46</v>
      </c>
      <c r="C80" s="41" t="s">
        <v>20</v>
      </c>
      <c r="D80" s="41">
        <v>4</v>
      </c>
      <c r="E80" s="43">
        <v>920</v>
      </c>
      <c r="F80" s="44">
        <f t="shared" si="2"/>
        <v>993.6</v>
      </c>
      <c r="G80" s="45">
        <v>0.08</v>
      </c>
      <c r="H80" s="46">
        <f t="shared" si="0"/>
        <v>3680</v>
      </c>
      <c r="I80" s="46">
        <f t="shared" si="1"/>
        <v>3974.4</v>
      </c>
      <c r="J80" s="40"/>
    </row>
    <row r="81" spans="1:10" ht="24">
      <c r="A81" s="40">
        <v>15</v>
      </c>
      <c r="B81" s="63" t="s">
        <v>47</v>
      </c>
      <c r="C81" s="41" t="s">
        <v>20</v>
      </c>
      <c r="D81" s="41">
        <v>4</v>
      </c>
      <c r="E81" s="43">
        <v>524</v>
      </c>
      <c r="F81" s="44">
        <f t="shared" si="2"/>
        <v>565.91999999999996</v>
      </c>
      <c r="G81" s="45">
        <v>0.08</v>
      </c>
      <c r="H81" s="46">
        <f t="shared" si="0"/>
        <v>2096</v>
      </c>
      <c r="I81" s="46">
        <f t="shared" si="1"/>
        <v>2263.6799999999998</v>
      </c>
      <c r="J81" s="40"/>
    </row>
    <row r="82" spans="1:10" ht="24">
      <c r="A82" s="40">
        <v>16</v>
      </c>
      <c r="B82" s="63" t="s">
        <v>48</v>
      </c>
      <c r="C82" s="41" t="s">
        <v>20</v>
      </c>
      <c r="D82" s="42">
        <v>9</v>
      </c>
      <c r="E82" s="43">
        <v>55</v>
      </c>
      <c r="F82" s="44">
        <f t="shared" si="2"/>
        <v>59.4</v>
      </c>
      <c r="G82" s="45">
        <v>0.08</v>
      </c>
      <c r="H82" s="46">
        <f t="shared" si="0"/>
        <v>495</v>
      </c>
      <c r="I82" s="46">
        <f t="shared" si="1"/>
        <v>534.6</v>
      </c>
      <c r="J82" s="40"/>
    </row>
    <row r="83" spans="1:10" ht="24">
      <c r="A83" s="40">
        <v>17</v>
      </c>
      <c r="B83" s="63" t="s">
        <v>49</v>
      </c>
      <c r="C83" s="41" t="s">
        <v>20</v>
      </c>
      <c r="D83" s="42">
        <v>4</v>
      </c>
      <c r="E83" s="43">
        <v>196</v>
      </c>
      <c r="F83" s="44">
        <f t="shared" si="2"/>
        <v>211.68</v>
      </c>
      <c r="G83" s="45">
        <v>0.08</v>
      </c>
      <c r="H83" s="46">
        <f t="shared" si="0"/>
        <v>784</v>
      </c>
      <c r="I83" s="46">
        <f t="shared" si="1"/>
        <v>846.72</v>
      </c>
      <c r="J83" s="47"/>
    </row>
    <row r="84" spans="1:10" ht="24">
      <c r="A84" s="40">
        <v>18</v>
      </c>
      <c r="B84" s="63" t="s">
        <v>50</v>
      </c>
      <c r="C84" s="41" t="s">
        <v>20</v>
      </c>
      <c r="D84" s="42">
        <v>9</v>
      </c>
      <c r="E84" s="46">
        <v>121</v>
      </c>
      <c r="F84" s="46">
        <f t="shared" si="2"/>
        <v>130.68</v>
      </c>
      <c r="G84" s="45">
        <v>0.08</v>
      </c>
      <c r="H84" s="46">
        <f t="shared" si="0"/>
        <v>1089</v>
      </c>
      <c r="I84" s="46">
        <f t="shared" si="1"/>
        <v>1176.1200000000001</v>
      </c>
      <c r="J84" s="48"/>
    </row>
    <row r="85" spans="1:10" ht="36">
      <c r="A85" s="40">
        <v>19</v>
      </c>
      <c r="B85" s="64" t="s">
        <v>51</v>
      </c>
      <c r="C85" s="41" t="s">
        <v>20</v>
      </c>
      <c r="D85" s="49">
        <v>4</v>
      </c>
      <c r="E85" s="50">
        <v>57</v>
      </c>
      <c r="F85" s="46">
        <f>E85*1.08</f>
        <v>61.56</v>
      </c>
      <c r="G85" s="45">
        <v>0.08</v>
      </c>
      <c r="H85" s="46">
        <f>D85*E85</f>
        <v>228</v>
      </c>
      <c r="I85" s="46">
        <f>H85*1.08</f>
        <v>246.24</v>
      </c>
      <c r="J85" s="51"/>
    </row>
    <row r="86" spans="1:10" ht="36">
      <c r="A86" s="40">
        <v>20</v>
      </c>
      <c r="B86" s="63" t="s">
        <v>52</v>
      </c>
      <c r="C86" s="41" t="s">
        <v>20</v>
      </c>
      <c r="D86" s="49">
        <v>4</v>
      </c>
      <c r="E86" s="50">
        <v>518</v>
      </c>
      <c r="F86" s="46">
        <f t="shared" ref="F86:F105" si="3">E86*1.08</f>
        <v>559.44000000000005</v>
      </c>
      <c r="G86" s="45">
        <v>0.08</v>
      </c>
      <c r="H86" s="46">
        <f t="shared" ref="H86:H105" si="4">D86*E86</f>
        <v>2072</v>
      </c>
      <c r="I86" s="46">
        <f t="shared" ref="I86:I105" si="5">H86*1.08</f>
        <v>2237.7600000000002</v>
      </c>
      <c r="J86" s="51"/>
    </row>
    <row r="87" spans="1:10" ht="24">
      <c r="A87" s="40">
        <v>21</v>
      </c>
      <c r="B87" s="63" t="s">
        <v>53</v>
      </c>
      <c r="C87" s="41" t="s">
        <v>20</v>
      </c>
      <c r="D87" s="49">
        <v>4</v>
      </c>
      <c r="E87" s="50">
        <v>156</v>
      </c>
      <c r="F87" s="46">
        <f t="shared" si="3"/>
        <v>168.48000000000002</v>
      </c>
      <c r="G87" s="45">
        <v>0.08</v>
      </c>
      <c r="H87" s="46">
        <f t="shared" si="4"/>
        <v>624</v>
      </c>
      <c r="I87" s="46">
        <f t="shared" si="5"/>
        <v>673.92000000000007</v>
      </c>
      <c r="J87" s="51"/>
    </row>
    <row r="88" spans="1:10" ht="36.75">
      <c r="A88" s="40">
        <v>22</v>
      </c>
      <c r="B88" s="65" t="s">
        <v>54</v>
      </c>
      <c r="C88" s="41" t="s">
        <v>20</v>
      </c>
      <c r="D88" s="49">
        <v>9</v>
      </c>
      <c r="E88" s="50">
        <v>190</v>
      </c>
      <c r="F88" s="46">
        <f t="shared" si="3"/>
        <v>205.20000000000002</v>
      </c>
      <c r="G88" s="45">
        <v>0.08</v>
      </c>
      <c r="H88" s="46">
        <f t="shared" si="4"/>
        <v>1710</v>
      </c>
      <c r="I88" s="46">
        <f t="shared" si="5"/>
        <v>1846.8000000000002</v>
      </c>
      <c r="J88" s="51"/>
    </row>
    <row r="89" spans="1:10" ht="36">
      <c r="A89" s="40">
        <v>23</v>
      </c>
      <c r="B89" s="66" t="s">
        <v>55</v>
      </c>
      <c r="C89" s="41" t="s">
        <v>20</v>
      </c>
      <c r="D89" s="49">
        <v>9</v>
      </c>
      <c r="E89" s="50">
        <v>190</v>
      </c>
      <c r="F89" s="46">
        <f t="shared" si="3"/>
        <v>205.20000000000002</v>
      </c>
      <c r="G89" s="45">
        <v>0.08</v>
      </c>
      <c r="H89" s="46">
        <f t="shared" si="4"/>
        <v>1710</v>
      </c>
      <c r="I89" s="46">
        <f t="shared" si="5"/>
        <v>1846.8000000000002</v>
      </c>
      <c r="J89" s="51"/>
    </row>
    <row r="90" spans="1:10" ht="36">
      <c r="A90" s="40">
        <v>24</v>
      </c>
      <c r="B90" s="66" t="s">
        <v>56</v>
      </c>
      <c r="C90" s="41" t="s">
        <v>20</v>
      </c>
      <c r="D90" s="49">
        <v>8</v>
      </c>
      <c r="E90" s="50">
        <v>153</v>
      </c>
      <c r="F90" s="46">
        <f t="shared" si="3"/>
        <v>165.24</v>
      </c>
      <c r="G90" s="45">
        <v>0.08</v>
      </c>
      <c r="H90" s="46">
        <f t="shared" si="4"/>
        <v>1224</v>
      </c>
      <c r="I90" s="46">
        <f t="shared" si="5"/>
        <v>1321.92</v>
      </c>
      <c r="J90" s="51"/>
    </row>
    <row r="91" spans="1:10" ht="24">
      <c r="A91" s="40">
        <v>25</v>
      </c>
      <c r="B91" s="66" t="s">
        <v>57</v>
      </c>
      <c r="C91" s="41" t="s">
        <v>20</v>
      </c>
      <c r="D91" s="49">
        <v>4</v>
      </c>
      <c r="E91" s="50">
        <v>229</v>
      </c>
      <c r="F91" s="46">
        <f t="shared" si="3"/>
        <v>247.32000000000002</v>
      </c>
      <c r="G91" s="45">
        <v>0.08</v>
      </c>
      <c r="H91" s="46">
        <f t="shared" si="4"/>
        <v>916</v>
      </c>
      <c r="I91" s="46">
        <f t="shared" si="5"/>
        <v>989.28000000000009</v>
      </c>
      <c r="J91" s="51"/>
    </row>
    <row r="92" spans="1:10" ht="24">
      <c r="A92" s="40">
        <v>26</v>
      </c>
      <c r="B92" s="66" t="s">
        <v>58</v>
      </c>
      <c r="C92" s="41" t="s">
        <v>20</v>
      </c>
      <c r="D92" s="49">
        <v>4</v>
      </c>
      <c r="E92" s="50">
        <v>26</v>
      </c>
      <c r="F92" s="46">
        <f t="shared" si="3"/>
        <v>28.080000000000002</v>
      </c>
      <c r="G92" s="45">
        <v>0.08</v>
      </c>
      <c r="H92" s="46">
        <f t="shared" si="4"/>
        <v>104</v>
      </c>
      <c r="I92" s="46">
        <f t="shared" si="5"/>
        <v>112.32000000000001</v>
      </c>
      <c r="J92" s="51"/>
    </row>
    <row r="93" spans="1:10" ht="24">
      <c r="A93" s="40">
        <v>27</v>
      </c>
      <c r="B93" s="66" t="s">
        <v>59</v>
      </c>
      <c r="C93" s="41" t="s">
        <v>20</v>
      </c>
      <c r="D93" s="49">
        <v>4</v>
      </c>
      <c r="E93" s="50">
        <v>26</v>
      </c>
      <c r="F93" s="46">
        <f t="shared" si="3"/>
        <v>28.080000000000002</v>
      </c>
      <c r="G93" s="45">
        <v>0.08</v>
      </c>
      <c r="H93" s="46">
        <f t="shared" si="4"/>
        <v>104</v>
      </c>
      <c r="I93" s="46">
        <f t="shared" si="5"/>
        <v>112.32000000000001</v>
      </c>
      <c r="J93" s="51"/>
    </row>
    <row r="94" spans="1:10" ht="24">
      <c r="A94" s="40">
        <v>28</v>
      </c>
      <c r="B94" s="66" t="s">
        <v>60</v>
      </c>
      <c r="C94" s="41" t="s">
        <v>20</v>
      </c>
      <c r="D94" s="49">
        <v>1</v>
      </c>
      <c r="E94" s="50">
        <v>320</v>
      </c>
      <c r="F94" s="46">
        <f t="shared" si="3"/>
        <v>345.6</v>
      </c>
      <c r="G94" s="45">
        <v>0.08</v>
      </c>
      <c r="H94" s="46">
        <f t="shared" si="4"/>
        <v>320</v>
      </c>
      <c r="I94" s="46">
        <f t="shared" si="5"/>
        <v>345.6</v>
      </c>
      <c r="J94" s="51"/>
    </row>
    <row r="95" spans="1:10" ht="48">
      <c r="A95" s="40">
        <v>29</v>
      </c>
      <c r="B95" s="66" t="s">
        <v>61</v>
      </c>
      <c r="C95" s="41" t="s">
        <v>20</v>
      </c>
      <c r="D95" s="49">
        <v>3</v>
      </c>
      <c r="E95" s="50">
        <v>205</v>
      </c>
      <c r="F95" s="46">
        <f t="shared" si="3"/>
        <v>221.4</v>
      </c>
      <c r="G95" s="45">
        <v>0.08</v>
      </c>
      <c r="H95" s="46">
        <f t="shared" si="4"/>
        <v>615</v>
      </c>
      <c r="I95" s="46">
        <f t="shared" si="5"/>
        <v>664.2</v>
      </c>
      <c r="J95" s="51"/>
    </row>
    <row r="96" spans="1:10" ht="36">
      <c r="A96" s="40">
        <v>30</v>
      </c>
      <c r="B96" s="66" t="s">
        <v>62</v>
      </c>
      <c r="C96" s="41" t="s">
        <v>20</v>
      </c>
      <c r="D96" s="49">
        <v>4</v>
      </c>
      <c r="E96" s="50">
        <v>720</v>
      </c>
      <c r="F96" s="46">
        <f t="shared" si="3"/>
        <v>777.6</v>
      </c>
      <c r="G96" s="45">
        <v>0.08</v>
      </c>
      <c r="H96" s="46">
        <f t="shared" si="4"/>
        <v>2880</v>
      </c>
      <c r="I96" s="46">
        <f t="shared" si="5"/>
        <v>3110.4</v>
      </c>
      <c r="J96" s="40"/>
    </row>
    <row r="97" spans="1:10" ht="60">
      <c r="A97" s="40">
        <v>31</v>
      </c>
      <c r="B97" s="67" t="s">
        <v>63</v>
      </c>
      <c r="C97" s="41" t="s">
        <v>20</v>
      </c>
      <c r="D97" s="49">
        <v>2</v>
      </c>
      <c r="E97" s="50">
        <v>9990</v>
      </c>
      <c r="F97" s="46">
        <f t="shared" si="3"/>
        <v>10789.2</v>
      </c>
      <c r="G97" s="45">
        <v>0.08</v>
      </c>
      <c r="H97" s="46">
        <f t="shared" si="4"/>
        <v>19980</v>
      </c>
      <c r="I97" s="46">
        <f t="shared" si="5"/>
        <v>21578.400000000001</v>
      </c>
      <c r="J97" s="40"/>
    </row>
    <row r="98" spans="1:10" ht="24">
      <c r="A98" s="40">
        <v>32</v>
      </c>
      <c r="B98" s="66" t="s">
        <v>64</v>
      </c>
      <c r="C98" s="41" t="s">
        <v>20</v>
      </c>
      <c r="D98" s="49">
        <v>5</v>
      </c>
      <c r="E98" s="50">
        <v>504</v>
      </c>
      <c r="F98" s="46">
        <f t="shared" si="3"/>
        <v>544.32000000000005</v>
      </c>
      <c r="G98" s="45">
        <v>0.08</v>
      </c>
      <c r="H98" s="46">
        <f t="shared" si="4"/>
        <v>2520</v>
      </c>
      <c r="I98" s="46">
        <f t="shared" si="5"/>
        <v>2721.6000000000004</v>
      </c>
      <c r="J98" s="40"/>
    </row>
    <row r="99" spans="1:10" ht="24">
      <c r="A99" s="40">
        <v>33</v>
      </c>
      <c r="B99" s="66" t="s">
        <v>65</v>
      </c>
      <c r="C99" s="41" t="s">
        <v>20</v>
      </c>
      <c r="D99" s="49">
        <v>5</v>
      </c>
      <c r="E99" s="50">
        <v>134</v>
      </c>
      <c r="F99" s="46">
        <f t="shared" si="3"/>
        <v>144.72</v>
      </c>
      <c r="G99" s="45">
        <v>0.08</v>
      </c>
      <c r="H99" s="46">
        <f t="shared" si="4"/>
        <v>670</v>
      </c>
      <c r="I99" s="46">
        <f t="shared" si="5"/>
        <v>723.6</v>
      </c>
      <c r="J99" s="40"/>
    </row>
    <row r="100" spans="1:10" ht="24">
      <c r="A100" s="40">
        <v>34</v>
      </c>
      <c r="B100" s="66" t="s">
        <v>66</v>
      </c>
      <c r="C100" s="41" t="s">
        <v>20</v>
      </c>
      <c r="D100" s="49">
        <v>5</v>
      </c>
      <c r="E100" s="50">
        <v>128</v>
      </c>
      <c r="F100" s="46">
        <f t="shared" si="3"/>
        <v>138.24</v>
      </c>
      <c r="G100" s="45">
        <v>0.08</v>
      </c>
      <c r="H100" s="46">
        <f t="shared" si="4"/>
        <v>640</v>
      </c>
      <c r="I100" s="46">
        <f t="shared" si="5"/>
        <v>691.2</v>
      </c>
      <c r="J100" s="40"/>
    </row>
    <row r="101" spans="1:10" ht="24">
      <c r="A101" s="40">
        <v>35</v>
      </c>
      <c r="B101" s="66" t="s">
        <v>49</v>
      </c>
      <c r="C101" s="41" t="s">
        <v>20</v>
      </c>
      <c r="D101" s="49">
        <v>5</v>
      </c>
      <c r="E101" s="50">
        <v>196</v>
      </c>
      <c r="F101" s="46">
        <f t="shared" si="3"/>
        <v>211.68</v>
      </c>
      <c r="G101" s="45">
        <v>0.08</v>
      </c>
      <c r="H101" s="46">
        <f t="shared" si="4"/>
        <v>980</v>
      </c>
      <c r="I101" s="46">
        <f t="shared" si="5"/>
        <v>1058.4000000000001</v>
      </c>
      <c r="J101" s="40"/>
    </row>
    <row r="102" spans="1:10">
      <c r="A102" s="40">
        <v>36</v>
      </c>
      <c r="B102" s="66" t="s">
        <v>67</v>
      </c>
      <c r="C102" s="41" t="s">
        <v>20</v>
      </c>
      <c r="D102" s="49">
        <v>5</v>
      </c>
      <c r="E102" s="50">
        <v>28</v>
      </c>
      <c r="F102" s="46">
        <f t="shared" si="3"/>
        <v>30.240000000000002</v>
      </c>
      <c r="G102" s="45">
        <v>0.08</v>
      </c>
      <c r="H102" s="46">
        <f t="shared" si="4"/>
        <v>140</v>
      </c>
      <c r="I102" s="46">
        <f t="shared" si="5"/>
        <v>151.20000000000002</v>
      </c>
      <c r="J102" s="40"/>
    </row>
    <row r="103" spans="1:10" ht="36">
      <c r="A103" s="40">
        <v>37</v>
      </c>
      <c r="B103" s="66" t="s">
        <v>68</v>
      </c>
      <c r="C103" s="41" t="s">
        <v>20</v>
      </c>
      <c r="D103" s="49">
        <v>5</v>
      </c>
      <c r="E103" s="50">
        <v>1156</v>
      </c>
      <c r="F103" s="46">
        <f t="shared" si="3"/>
        <v>1248.48</v>
      </c>
      <c r="G103" s="45">
        <v>0.08</v>
      </c>
      <c r="H103" s="46">
        <f t="shared" si="4"/>
        <v>5780</v>
      </c>
      <c r="I103" s="46">
        <f t="shared" si="5"/>
        <v>6242.4000000000005</v>
      </c>
      <c r="J103" s="40"/>
    </row>
    <row r="104" spans="1:10">
      <c r="A104" s="40">
        <v>38</v>
      </c>
      <c r="B104" s="66" t="s">
        <v>69</v>
      </c>
      <c r="C104" s="41" t="s">
        <v>20</v>
      </c>
      <c r="D104" s="49">
        <v>5</v>
      </c>
      <c r="E104" s="50">
        <v>42</v>
      </c>
      <c r="F104" s="46">
        <f t="shared" si="3"/>
        <v>45.36</v>
      </c>
      <c r="G104" s="45">
        <v>0.08</v>
      </c>
      <c r="H104" s="46">
        <f t="shared" si="4"/>
        <v>210</v>
      </c>
      <c r="I104" s="46">
        <f t="shared" si="5"/>
        <v>226.8</v>
      </c>
      <c r="J104" s="40"/>
    </row>
    <row r="105" spans="1:10" ht="24">
      <c r="A105" s="40">
        <v>39</v>
      </c>
      <c r="B105" s="66" t="s">
        <v>70</v>
      </c>
      <c r="C105" s="41" t="s">
        <v>71</v>
      </c>
      <c r="D105" s="49">
        <v>1</v>
      </c>
      <c r="E105" s="50">
        <v>784</v>
      </c>
      <c r="F105" s="46">
        <f t="shared" si="3"/>
        <v>846.72</v>
      </c>
      <c r="G105" s="45">
        <v>0.08</v>
      </c>
      <c r="H105" s="46">
        <f t="shared" si="4"/>
        <v>784</v>
      </c>
      <c r="I105" s="46">
        <f t="shared" si="5"/>
        <v>846.72</v>
      </c>
      <c r="J105" s="40"/>
    </row>
    <row r="106" spans="1:10" ht="311.25" customHeight="1">
      <c r="A106" s="40">
        <v>40</v>
      </c>
      <c r="B106" s="66" t="s">
        <v>72</v>
      </c>
      <c r="C106" s="41" t="s">
        <v>20</v>
      </c>
      <c r="D106" s="49">
        <v>5</v>
      </c>
      <c r="E106" s="50">
        <v>3945</v>
      </c>
      <c r="F106" s="46">
        <f>E106*G106+E106</f>
        <v>4260.6000000000004</v>
      </c>
      <c r="G106" s="45">
        <v>0.08</v>
      </c>
      <c r="H106" s="46">
        <f>E106*D106</f>
        <v>19725</v>
      </c>
      <c r="I106" s="46">
        <f>F106*D106</f>
        <v>21303</v>
      </c>
      <c r="J106" s="40"/>
    </row>
    <row r="107" spans="1:10">
      <c r="A107" s="48"/>
      <c r="B107" s="52"/>
      <c r="C107" s="41"/>
      <c r="D107" s="42"/>
      <c r="E107" s="40"/>
      <c r="F107" s="136" t="s">
        <v>16</v>
      </c>
      <c r="G107" s="137"/>
      <c r="H107" s="53">
        <f>SUM(H67:H106)</f>
        <v>120049</v>
      </c>
      <c r="I107" s="53">
        <f>SUM(I67:I106)</f>
        <v>129652.92000000003</v>
      </c>
      <c r="J107" s="48"/>
    </row>
    <row r="111" spans="1:10">
      <c r="A111" s="5"/>
      <c r="B111" s="54" t="s">
        <v>91</v>
      </c>
      <c r="C111" s="5"/>
      <c r="D111" s="5"/>
      <c r="E111" s="5"/>
      <c r="F111" s="5"/>
      <c r="G111" s="5"/>
      <c r="H111" s="5"/>
      <c r="I111" s="5"/>
      <c r="J111" s="5"/>
    </row>
    <row r="112" spans="1:10" ht="36">
      <c r="A112" s="6" t="s">
        <v>0</v>
      </c>
      <c r="B112" s="55" t="s">
        <v>1</v>
      </c>
      <c r="C112" s="7" t="s">
        <v>2</v>
      </c>
      <c r="D112" s="7" t="s">
        <v>3</v>
      </c>
      <c r="E112" s="8" t="s">
        <v>11</v>
      </c>
      <c r="F112" s="9" t="s">
        <v>12</v>
      </c>
      <c r="G112" s="9" t="s">
        <v>13</v>
      </c>
      <c r="H112" s="9" t="s">
        <v>6</v>
      </c>
      <c r="I112" s="9" t="s">
        <v>7</v>
      </c>
      <c r="J112" s="6" t="s">
        <v>8</v>
      </c>
    </row>
    <row r="113" spans="1:10" ht="36">
      <c r="A113" s="68" t="s">
        <v>9</v>
      </c>
      <c r="B113" s="69" t="s">
        <v>73</v>
      </c>
      <c r="C113" s="70" t="s">
        <v>14</v>
      </c>
      <c r="D113" s="70">
        <v>1</v>
      </c>
      <c r="E113" s="71">
        <v>310</v>
      </c>
      <c r="F113" s="72">
        <f>E113*1.08</f>
        <v>334.8</v>
      </c>
      <c r="G113" s="73">
        <v>0.08</v>
      </c>
      <c r="H113" s="74">
        <f>E113*D113</f>
        <v>310</v>
      </c>
      <c r="I113" s="74">
        <f>H113*1.08</f>
        <v>334.8</v>
      </c>
      <c r="J113" s="75"/>
    </row>
    <row r="114" spans="1:10">
      <c r="A114" s="68" t="s">
        <v>15</v>
      </c>
      <c r="B114" s="76" t="s">
        <v>74</v>
      </c>
      <c r="C114" s="70" t="s">
        <v>75</v>
      </c>
      <c r="D114" s="70">
        <v>2</v>
      </c>
      <c r="E114" s="71">
        <v>210</v>
      </c>
      <c r="F114" s="72">
        <f>E114*1.08</f>
        <v>226.8</v>
      </c>
      <c r="G114" s="73">
        <v>0.08</v>
      </c>
      <c r="H114" s="74">
        <f>E114*D114</f>
        <v>420</v>
      </c>
      <c r="I114" s="74">
        <f>H114*1.08</f>
        <v>453.6</v>
      </c>
      <c r="J114" s="77"/>
    </row>
    <row r="115" spans="1:10">
      <c r="A115" s="13"/>
      <c r="B115" s="56"/>
      <c r="C115" s="14"/>
      <c r="D115" s="14"/>
      <c r="E115" s="14"/>
      <c r="F115" s="138" t="s">
        <v>16</v>
      </c>
      <c r="G115" s="139"/>
      <c r="H115" s="15">
        <f>SUM(H113:H114)</f>
        <v>730</v>
      </c>
      <c r="I115" s="15">
        <f>SUM(I113:I114)</f>
        <v>788.40000000000009</v>
      </c>
      <c r="J115" s="13"/>
    </row>
    <row r="120" spans="1:10">
      <c r="A120" s="5"/>
      <c r="B120" s="54" t="s">
        <v>92</v>
      </c>
      <c r="C120" s="5"/>
      <c r="D120" s="5"/>
      <c r="E120" s="5"/>
      <c r="F120" s="5"/>
      <c r="G120" s="5"/>
      <c r="H120" s="5"/>
      <c r="I120" s="5"/>
      <c r="J120" s="5"/>
    </row>
    <row r="121" spans="1:10" ht="36">
      <c r="A121" s="6" t="s">
        <v>0</v>
      </c>
      <c r="B121" s="57" t="s">
        <v>1</v>
      </c>
      <c r="C121" s="7" t="s">
        <v>2</v>
      </c>
      <c r="D121" s="7" t="s">
        <v>3</v>
      </c>
      <c r="E121" s="8" t="s">
        <v>11</v>
      </c>
      <c r="F121" s="9" t="s">
        <v>12</v>
      </c>
      <c r="G121" s="9" t="s">
        <v>13</v>
      </c>
      <c r="H121" s="9" t="s">
        <v>6</v>
      </c>
      <c r="I121" s="9" t="s">
        <v>7</v>
      </c>
      <c r="J121" s="6" t="s">
        <v>8</v>
      </c>
    </row>
    <row r="122" spans="1:10" ht="120">
      <c r="A122" s="78" t="s">
        <v>9</v>
      </c>
      <c r="B122" s="60" t="s">
        <v>76</v>
      </c>
      <c r="C122" s="79" t="s">
        <v>14</v>
      </c>
      <c r="D122" s="70">
        <v>1</v>
      </c>
      <c r="E122" s="71">
        <v>310</v>
      </c>
      <c r="F122" s="72">
        <f>E122*1.08</f>
        <v>334.8</v>
      </c>
      <c r="G122" s="73">
        <v>0.08</v>
      </c>
      <c r="H122" s="74">
        <f>E122*D122</f>
        <v>310</v>
      </c>
      <c r="I122" s="74">
        <f>H122*1.08</f>
        <v>334.8</v>
      </c>
      <c r="J122" s="75"/>
    </row>
    <row r="123" spans="1:10" ht="108">
      <c r="A123" s="80" t="s">
        <v>15</v>
      </c>
      <c r="B123" s="81" t="s">
        <v>77</v>
      </c>
      <c r="C123" s="79" t="s">
        <v>20</v>
      </c>
      <c r="D123" s="70">
        <v>1</v>
      </c>
      <c r="E123" s="71">
        <v>4500</v>
      </c>
      <c r="F123" s="72">
        <f>E123*1.08</f>
        <v>4860</v>
      </c>
      <c r="G123" s="73">
        <v>0.08</v>
      </c>
      <c r="H123" s="74">
        <f>E123*D123</f>
        <v>4500</v>
      </c>
      <c r="I123" s="74">
        <f>H123*1.08</f>
        <v>4860</v>
      </c>
      <c r="J123" s="77"/>
    </row>
    <row r="124" spans="1:10" ht="54" customHeight="1" thickBot="1">
      <c r="A124" s="82">
        <v>3</v>
      </c>
      <c r="B124" s="83" t="s">
        <v>78</v>
      </c>
      <c r="C124" s="79" t="s">
        <v>20</v>
      </c>
      <c r="D124" s="70">
        <v>1</v>
      </c>
      <c r="E124" s="71">
        <v>4500</v>
      </c>
      <c r="F124" s="72">
        <f>E124*1.08</f>
        <v>4860</v>
      </c>
      <c r="G124" s="73">
        <v>0.08</v>
      </c>
      <c r="H124" s="74">
        <f>E124*D124</f>
        <v>4500</v>
      </c>
      <c r="I124" s="74">
        <f>H124*1.08</f>
        <v>4860</v>
      </c>
      <c r="J124" s="77"/>
    </row>
    <row r="125" spans="1:10" ht="211.5" customHeight="1">
      <c r="A125" s="84">
        <v>4</v>
      </c>
      <c r="B125" s="85" t="s">
        <v>79</v>
      </c>
      <c r="C125" s="79" t="s">
        <v>14</v>
      </c>
      <c r="D125" s="70">
        <v>1</v>
      </c>
      <c r="E125" s="71">
        <v>450</v>
      </c>
      <c r="F125" s="72">
        <f>E125*1.08</f>
        <v>486.00000000000006</v>
      </c>
      <c r="G125" s="73">
        <v>0.08</v>
      </c>
      <c r="H125" s="74">
        <f>E125*D125</f>
        <v>450</v>
      </c>
      <c r="I125" s="74">
        <f>H125*1.08</f>
        <v>486.00000000000006</v>
      </c>
      <c r="J125" s="77"/>
    </row>
    <row r="126" spans="1:10">
      <c r="A126" s="86"/>
      <c r="B126" s="87"/>
      <c r="C126" s="88"/>
      <c r="D126" s="89"/>
      <c r="E126" s="89"/>
      <c r="F126" s="140" t="s">
        <v>16</v>
      </c>
      <c r="G126" s="141"/>
      <c r="H126" s="90">
        <f>SUM(H122:H125)</f>
        <v>9760</v>
      </c>
      <c r="I126" s="90">
        <f>SUM(I122:I125)</f>
        <v>10540.8</v>
      </c>
      <c r="J126" s="91"/>
    </row>
    <row r="129" spans="1:10">
      <c r="A129" s="5"/>
      <c r="B129" s="20" t="s">
        <v>93</v>
      </c>
      <c r="C129" s="5"/>
      <c r="D129" s="5"/>
      <c r="E129" s="5"/>
      <c r="F129" s="5"/>
      <c r="G129" s="5"/>
      <c r="H129" s="5"/>
      <c r="I129" s="5"/>
      <c r="J129" s="5"/>
    </row>
    <row r="130" spans="1:10" ht="36">
      <c r="A130" s="6" t="s">
        <v>0</v>
      </c>
      <c r="B130" s="21" t="s">
        <v>1</v>
      </c>
      <c r="C130" s="7" t="s">
        <v>2</v>
      </c>
      <c r="D130" s="7" t="s">
        <v>3</v>
      </c>
      <c r="E130" s="8" t="s">
        <v>11</v>
      </c>
      <c r="F130" s="9" t="s">
        <v>12</v>
      </c>
      <c r="G130" s="9" t="s">
        <v>13</v>
      </c>
      <c r="H130" s="9" t="s">
        <v>6</v>
      </c>
      <c r="I130" s="9" t="s">
        <v>7</v>
      </c>
      <c r="J130" s="6" t="s">
        <v>8</v>
      </c>
    </row>
    <row r="131" spans="1:10" ht="114" customHeight="1">
      <c r="A131" s="92">
        <v>1</v>
      </c>
      <c r="B131" s="93" t="s">
        <v>85</v>
      </c>
      <c r="C131" s="94" t="s">
        <v>14</v>
      </c>
      <c r="D131" s="94">
        <v>5</v>
      </c>
      <c r="E131" s="95">
        <v>1350</v>
      </c>
      <c r="F131" s="96">
        <f>E131*1.08</f>
        <v>1458</v>
      </c>
      <c r="G131" s="97">
        <v>0.08</v>
      </c>
      <c r="H131" s="98">
        <f>E131*D131</f>
        <v>6750</v>
      </c>
      <c r="I131" s="98">
        <f>H131*1.08</f>
        <v>7290.0000000000009</v>
      </c>
      <c r="J131" s="75" t="s">
        <v>80</v>
      </c>
    </row>
    <row r="132" spans="1:10" ht="48">
      <c r="A132" s="92">
        <v>2</v>
      </c>
      <c r="B132" s="99" t="s">
        <v>83</v>
      </c>
      <c r="C132" s="94" t="s">
        <v>20</v>
      </c>
      <c r="D132" s="94">
        <v>5</v>
      </c>
      <c r="E132" s="95">
        <v>286</v>
      </c>
      <c r="F132" s="96">
        <f>E132*1.08</f>
        <v>308.88</v>
      </c>
      <c r="G132" s="97">
        <v>0.08</v>
      </c>
      <c r="H132" s="98">
        <f>E132*D132</f>
        <v>1430</v>
      </c>
      <c r="I132" s="98">
        <f>H132*1.08</f>
        <v>1544.4</v>
      </c>
      <c r="J132" s="75"/>
    </row>
    <row r="133" spans="1:10" ht="168.75">
      <c r="A133" s="92">
        <v>3</v>
      </c>
      <c r="B133" s="100" t="s">
        <v>84</v>
      </c>
      <c r="C133" s="94" t="s">
        <v>22</v>
      </c>
      <c r="D133" s="94">
        <v>4</v>
      </c>
      <c r="E133" s="95">
        <v>300</v>
      </c>
      <c r="F133" s="96">
        <f>E133*1.08</f>
        <v>324</v>
      </c>
      <c r="G133" s="97">
        <v>0.08</v>
      </c>
      <c r="H133" s="98">
        <f>E133*D133</f>
        <v>1200</v>
      </c>
      <c r="I133" s="98">
        <f>H133*1.08</f>
        <v>1296</v>
      </c>
      <c r="J133" s="77"/>
    </row>
    <row r="134" spans="1:10">
      <c r="A134" s="13"/>
      <c r="B134" s="56"/>
      <c r="C134" s="14"/>
      <c r="D134" s="14"/>
      <c r="E134" s="14"/>
      <c r="F134" s="138" t="s">
        <v>16</v>
      </c>
      <c r="G134" s="139"/>
      <c r="H134" s="15">
        <f>SUM(H131:H133)</f>
        <v>9380</v>
      </c>
      <c r="I134" s="15">
        <f>SUM(I131:I133)</f>
        <v>10130.400000000001</v>
      </c>
      <c r="J134" s="13"/>
    </row>
    <row r="138" spans="1:10">
      <c r="B138" s="125" t="s">
        <v>96</v>
      </c>
    </row>
    <row r="139" spans="1:10" ht="36">
      <c r="A139" s="1" t="s">
        <v>0</v>
      </c>
      <c r="B139" s="1" t="s">
        <v>1</v>
      </c>
      <c r="C139" s="1" t="s">
        <v>2</v>
      </c>
      <c r="D139" s="1" t="s">
        <v>3</v>
      </c>
      <c r="E139" s="2" t="s">
        <v>4</v>
      </c>
      <c r="F139" s="3" t="s">
        <v>5</v>
      </c>
      <c r="G139" s="3" t="s">
        <v>10</v>
      </c>
      <c r="H139" s="2" t="s">
        <v>6</v>
      </c>
      <c r="I139" s="2" t="s">
        <v>7</v>
      </c>
      <c r="J139" s="4" t="s">
        <v>8</v>
      </c>
    </row>
    <row r="140" spans="1:10" ht="72">
      <c r="A140" s="101" t="s">
        <v>9</v>
      </c>
      <c r="B140" s="102" t="s">
        <v>99</v>
      </c>
      <c r="C140" s="101" t="s">
        <v>20</v>
      </c>
      <c r="D140" s="101">
        <v>1</v>
      </c>
      <c r="E140" s="103">
        <v>1738.8</v>
      </c>
      <c r="F140" s="103">
        <f>E140*1.08</f>
        <v>1877.904</v>
      </c>
      <c r="G140" s="104">
        <v>0.08</v>
      </c>
      <c r="H140" s="103">
        <f>E140*D140</f>
        <v>1738.8</v>
      </c>
      <c r="I140" s="103">
        <f>H140*1.08</f>
        <v>1877.904</v>
      </c>
      <c r="J140" s="101"/>
    </row>
    <row r="141" spans="1:10">
      <c r="A141" s="18"/>
      <c r="B141" s="58"/>
      <c r="C141" s="19"/>
      <c r="D141" s="14"/>
      <c r="E141" s="14"/>
      <c r="F141" s="138" t="s">
        <v>16</v>
      </c>
      <c r="G141" s="139"/>
      <c r="H141" s="15">
        <f>SUM(H137:H140)</f>
        <v>1738.8</v>
      </c>
      <c r="I141" s="15">
        <f>SUM(I137:I140)</f>
        <v>1877.904</v>
      </c>
      <c r="J141" s="13"/>
    </row>
    <row r="145" spans="1:10">
      <c r="C145" s="147"/>
      <c r="D145" s="147"/>
      <c r="E145" s="147"/>
      <c r="F145" s="147"/>
      <c r="G145" s="147"/>
      <c r="H145" s="147"/>
    </row>
    <row r="148" spans="1:10">
      <c r="A148" s="109"/>
      <c r="B148" s="125" t="s">
        <v>97</v>
      </c>
      <c r="C148" s="109"/>
      <c r="D148" s="109"/>
      <c r="E148" s="109"/>
      <c r="F148" s="109"/>
      <c r="G148" s="109"/>
      <c r="H148" s="109"/>
      <c r="I148" s="109"/>
      <c r="J148" s="109"/>
    </row>
    <row r="149" spans="1:10" ht="36">
      <c r="A149" s="105" t="s">
        <v>0</v>
      </c>
      <c r="B149" s="105" t="s">
        <v>1</v>
      </c>
      <c r="C149" s="105" t="s">
        <v>2</v>
      </c>
      <c r="D149" s="105" t="s">
        <v>3</v>
      </c>
      <c r="E149" s="106" t="s">
        <v>4</v>
      </c>
      <c r="F149" s="107" t="s">
        <v>5</v>
      </c>
      <c r="G149" s="107" t="s">
        <v>10</v>
      </c>
      <c r="H149" s="106" t="s">
        <v>6</v>
      </c>
      <c r="I149" s="106" t="s">
        <v>7</v>
      </c>
      <c r="J149" s="108" t="s">
        <v>8</v>
      </c>
    </row>
    <row r="150" spans="1:10" ht="40.5" customHeight="1">
      <c r="A150" s="101">
        <v>1</v>
      </c>
      <c r="B150" s="110" t="s">
        <v>100</v>
      </c>
      <c r="C150" s="101" t="s">
        <v>14</v>
      </c>
      <c r="D150" s="101">
        <v>600</v>
      </c>
      <c r="E150" s="103">
        <v>13.8</v>
      </c>
      <c r="F150" s="103">
        <f>E150*1.08</f>
        <v>14.904000000000002</v>
      </c>
      <c r="G150" s="104">
        <v>0.08</v>
      </c>
      <c r="H150" s="103">
        <f>E150*D150</f>
        <v>8280</v>
      </c>
      <c r="I150" s="103">
        <f>H150*1.08</f>
        <v>8942.4000000000015</v>
      </c>
      <c r="J150" s="101"/>
    </row>
    <row r="151" spans="1:10">
      <c r="A151" s="86"/>
      <c r="B151" s="102"/>
      <c r="C151" s="88"/>
      <c r="D151" s="89"/>
      <c r="E151" s="89"/>
      <c r="F151" s="145" t="s">
        <v>16</v>
      </c>
      <c r="G151" s="146"/>
      <c r="H151" s="90">
        <f>SUM(H147:H150)</f>
        <v>8280</v>
      </c>
      <c r="I151" s="90">
        <f>SUM(I147:I150)</f>
        <v>8942.4000000000015</v>
      </c>
      <c r="J151" s="91"/>
    </row>
    <row r="152" spans="1:10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</row>
    <row r="153" spans="1:10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</row>
    <row r="154" spans="1:10">
      <c r="A154" s="109"/>
      <c r="B154" s="127" t="s">
        <v>98</v>
      </c>
      <c r="C154" s="109"/>
      <c r="D154" s="109"/>
      <c r="E154" s="109"/>
      <c r="F154" s="109"/>
      <c r="G154" s="109"/>
      <c r="H154" s="109"/>
      <c r="I154" s="109"/>
      <c r="J154" s="109"/>
    </row>
    <row r="155" spans="1:10" ht="36">
      <c r="A155" s="105" t="s">
        <v>0</v>
      </c>
      <c r="B155" s="105" t="s">
        <v>1</v>
      </c>
      <c r="C155" s="105" t="s">
        <v>2</v>
      </c>
      <c r="D155" s="105" t="s">
        <v>3</v>
      </c>
      <c r="E155" s="106" t="s">
        <v>4</v>
      </c>
      <c r="F155" s="107" t="s">
        <v>5</v>
      </c>
      <c r="G155" s="107" t="s">
        <v>10</v>
      </c>
      <c r="H155" s="106" t="s">
        <v>6</v>
      </c>
      <c r="I155" s="106" t="s">
        <v>7</v>
      </c>
      <c r="J155" s="108" t="s">
        <v>8</v>
      </c>
    </row>
    <row r="156" spans="1:10" ht="85.5" customHeight="1">
      <c r="A156" s="101">
        <v>1</v>
      </c>
      <c r="B156" s="110" t="s">
        <v>101</v>
      </c>
      <c r="C156" s="101" t="s">
        <v>14</v>
      </c>
      <c r="D156" s="101">
        <v>50</v>
      </c>
      <c r="E156" s="103">
        <v>80</v>
      </c>
      <c r="F156" s="103">
        <f>E156*1.08</f>
        <v>86.4</v>
      </c>
      <c r="G156" s="104">
        <v>0.08</v>
      </c>
      <c r="H156" s="103">
        <f>E156*D156</f>
        <v>4000</v>
      </c>
      <c r="I156" s="103">
        <f>H156*1.08</f>
        <v>4320</v>
      </c>
      <c r="J156" s="101"/>
    </row>
    <row r="157" spans="1:10">
      <c r="A157" s="86"/>
      <c r="B157" s="102"/>
      <c r="C157" s="88"/>
      <c r="D157" s="89"/>
      <c r="E157" s="89"/>
      <c r="F157" s="145" t="s">
        <v>16</v>
      </c>
      <c r="G157" s="146"/>
      <c r="H157" s="90">
        <f>SUM(H153:H156)</f>
        <v>4000</v>
      </c>
      <c r="I157" s="90">
        <f>SUM(I153:I156)</f>
        <v>4320</v>
      </c>
      <c r="J157" s="91"/>
    </row>
    <row r="158" spans="1:10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</row>
    <row r="159" spans="1:10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</row>
    <row r="160" spans="1:10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</row>
    <row r="161" spans="1:10">
      <c r="F161" s="62"/>
      <c r="H161" s="126"/>
      <c r="I161" s="126"/>
    </row>
    <row r="164" spans="1:10">
      <c r="B164" s="130" t="s">
        <v>105</v>
      </c>
    </row>
    <row r="165" spans="1:10" ht="36">
      <c r="A165" s="105" t="s">
        <v>0</v>
      </c>
      <c r="B165" s="105" t="s">
        <v>1</v>
      </c>
      <c r="C165" s="105" t="s">
        <v>2</v>
      </c>
      <c r="D165" s="105" t="s">
        <v>3</v>
      </c>
      <c r="E165" s="106" t="s">
        <v>4</v>
      </c>
      <c r="F165" s="107" t="s">
        <v>5</v>
      </c>
      <c r="G165" s="107" t="s">
        <v>10</v>
      </c>
      <c r="H165" s="106" t="s">
        <v>6</v>
      </c>
      <c r="I165" s="106" t="s">
        <v>7</v>
      </c>
      <c r="J165" s="108" t="s">
        <v>8</v>
      </c>
    </row>
    <row r="166" spans="1:10" ht="60.75">
      <c r="A166" s="101">
        <v>1</v>
      </c>
      <c r="B166" s="110" t="s">
        <v>102</v>
      </c>
      <c r="C166" s="101" t="s">
        <v>14</v>
      </c>
      <c r="D166" s="101">
        <v>1500</v>
      </c>
      <c r="E166" s="103">
        <v>6.97</v>
      </c>
      <c r="F166" s="103">
        <f>E166*1.08</f>
        <v>7.5276000000000005</v>
      </c>
      <c r="G166" s="104">
        <v>0.08</v>
      </c>
      <c r="H166" s="103">
        <f>E166*D166</f>
        <v>10455</v>
      </c>
      <c r="I166" s="103">
        <f>H166*1.08</f>
        <v>11291.400000000001</v>
      </c>
      <c r="J166" s="101"/>
    </row>
    <row r="167" spans="1:10" ht="74.25" customHeight="1">
      <c r="A167" s="101">
        <v>2</v>
      </c>
      <c r="B167" s="110" t="s">
        <v>103</v>
      </c>
      <c r="C167" s="101" t="s">
        <v>20</v>
      </c>
      <c r="D167" s="101">
        <v>200</v>
      </c>
      <c r="E167" s="103">
        <v>9.7200000000000006</v>
      </c>
      <c r="F167" s="103">
        <f>E167*1.08</f>
        <v>10.497600000000002</v>
      </c>
      <c r="G167" s="104">
        <v>0.08</v>
      </c>
      <c r="H167" s="103">
        <f>E167*D167</f>
        <v>1944.0000000000002</v>
      </c>
      <c r="I167" s="103">
        <f>H167*1.08</f>
        <v>2099.5200000000004</v>
      </c>
      <c r="J167" s="101"/>
    </row>
    <row r="168" spans="1:10" ht="49.5" customHeight="1">
      <c r="A168" s="101">
        <v>3</v>
      </c>
      <c r="B168" s="110" t="s">
        <v>104</v>
      </c>
      <c r="C168" s="101" t="s">
        <v>20</v>
      </c>
      <c r="D168" s="101">
        <v>200</v>
      </c>
      <c r="E168" s="103">
        <v>1.08</v>
      </c>
      <c r="F168" s="103">
        <f>E168*1.08</f>
        <v>1.1664000000000001</v>
      </c>
      <c r="G168" s="104">
        <v>0.08</v>
      </c>
      <c r="H168" s="103">
        <f>E168*D168</f>
        <v>216</v>
      </c>
      <c r="I168" s="103">
        <f>H168*1.08</f>
        <v>233.28000000000003</v>
      </c>
      <c r="J168" s="101"/>
    </row>
    <row r="169" spans="1:10">
      <c r="A169" s="82"/>
      <c r="B169" s="102"/>
      <c r="C169" s="82"/>
      <c r="D169" s="82"/>
      <c r="E169" s="82"/>
      <c r="F169" s="144" t="s">
        <v>16</v>
      </c>
      <c r="G169" s="144"/>
      <c r="H169" s="129">
        <f>SUM(H163:H166)</f>
        <v>10455</v>
      </c>
      <c r="I169" s="129">
        <f>SUM(I163:I166)</f>
        <v>11291.400000000001</v>
      </c>
      <c r="J169" s="82"/>
    </row>
    <row r="173" spans="1:10">
      <c r="A173" s="109"/>
      <c r="B173" s="127" t="s">
        <v>106</v>
      </c>
      <c r="C173" s="109"/>
      <c r="D173" s="109"/>
      <c r="E173" s="109"/>
      <c r="F173" s="109"/>
      <c r="G173" s="109"/>
      <c r="H173" s="109"/>
      <c r="I173" s="109"/>
      <c r="J173" s="109"/>
    </row>
    <row r="174" spans="1:10" ht="36">
      <c r="A174" s="105" t="s">
        <v>0</v>
      </c>
      <c r="B174" s="105" t="s">
        <v>1</v>
      </c>
      <c r="C174" s="105" t="s">
        <v>2</v>
      </c>
      <c r="D174" s="105" t="s">
        <v>3</v>
      </c>
      <c r="E174" s="106" t="s">
        <v>4</v>
      </c>
      <c r="F174" s="107" t="s">
        <v>5</v>
      </c>
      <c r="G174" s="107" t="s">
        <v>10</v>
      </c>
      <c r="H174" s="106" t="s">
        <v>6</v>
      </c>
      <c r="I174" s="106" t="s">
        <v>7</v>
      </c>
      <c r="J174" s="108" t="s">
        <v>8</v>
      </c>
    </row>
    <row r="175" spans="1:10" ht="84.75">
      <c r="A175" s="101">
        <v>1</v>
      </c>
      <c r="B175" s="110" t="s">
        <v>108</v>
      </c>
      <c r="C175" s="101" t="s">
        <v>14</v>
      </c>
      <c r="D175" s="101">
        <v>20</v>
      </c>
      <c r="E175" s="103">
        <v>1500</v>
      </c>
      <c r="F175" s="103">
        <f>E175*1.08</f>
        <v>1620</v>
      </c>
      <c r="G175" s="104">
        <v>0.08</v>
      </c>
      <c r="H175" s="103">
        <f>E175*D175</f>
        <v>30000</v>
      </c>
      <c r="I175" s="103">
        <f>H175*1.08</f>
        <v>32400.000000000004</v>
      </c>
      <c r="J175" s="101"/>
    </row>
    <row r="176" spans="1:10">
      <c r="A176" s="86"/>
      <c r="B176" s="102"/>
      <c r="C176" s="88"/>
      <c r="D176" s="89"/>
      <c r="E176" s="89"/>
      <c r="F176" s="145" t="s">
        <v>16</v>
      </c>
      <c r="G176" s="146"/>
      <c r="H176" s="90">
        <f>SUM(H172:H175)</f>
        <v>30000</v>
      </c>
      <c r="I176" s="90">
        <f>SUM(I172:I175)</f>
        <v>32400.000000000004</v>
      </c>
      <c r="J176" s="91"/>
    </row>
    <row r="181" spans="1:10">
      <c r="A181" s="109"/>
      <c r="B181" s="127" t="s">
        <v>107</v>
      </c>
      <c r="C181" s="109"/>
      <c r="D181" s="109"/>
      <c r="E181" s="109"/>
      <c r="F181" s="109"/>
      <c r="G181" s="109"/>
      <c r="H181" s="109"/>
      <c r="I181" s="109"/>
      <c r="J181" s="109"/>
    </row>
    <row r="182" spans="1:10" ht="36">
      <c r="A182" s="105" t="s">
        <v>0</v>
      </c>
      <c r="B182" s="105" t="s">
        <v>1</v>
      </c>
      <c r="C182" s="105" t="s">
        <v>2</v>
      </c>
      <c r="D182" s="105" t="s">
        <v>3</v>
      </c>
      <c r="E182" s="106" t="s">
        <v>4</v>
      </c>
      <c r="F182" s="107" t="s">
        <v>5</v>
      </c>
      <c r="G182" s="107" t="s">
        <v>10</v>
      </c>
      <c r="H182" s="106" t="s">
        <v>6</v>
      </c>
      <c r="I182" s="106" t="s">
        <v>7</v>
      </c>
      <c r="J182" s="108" t="s">
        <v>8</v>
      </c>
    </row>
    <row r="183" spans="1:10" ht="45" customHeight="1">
      <c r="A183" s="101">
        <v>1</v>
      </c>
      <c r="B183" s="110" t="s">
        <v>109</v>
      </c>
      <c r="C183" s="101" t="s">
        <v>14</v>
      </c>
      <c r="D183" s="131">
        <v>26000</v>
      </c>
      <c r="E183" s="103">
        <v>0.61</v>
      </c>
      <c r="F183" s="103">
        <v>0.75</v>
      </c>
      <c r="G183" s="104">
        <v>0.08</v>
      </c>
      <c r="H183" s="103">
        <f>E183*D183</f>
        <v>15860</v>
      </c>
      <c r="I183" s="103">
        <f>H183*1.08</f>
        <v>17128.800000000003</v>
      </c>
      <c r="J183" s="101"/>
    </row>
    <row r="184" spans="1:10">
      <c r="A184" s="86"/>
      <c r="B184" s="102"/>
      <c r="C184" s="88"/>
      <c r="D184" s="89"/>
      <c r="E184" s="89"/>
      <c r="F184" s="145" t="s">
        <v>16</v>
      </c>
      <c r="G184" s="146"/>
      <c r="H184" s="90">
        <f>SUM(H180:H183)</f>
        <v>15860</v>
      </c>
      <c r="I184" s="90">
        <f>SUM(I180:I183)</f>
        <v>17128.800000000003</v>
      </c>
      <c r="J184" s="91"/>
    </row>
    <row r="188" spans="1:10">
      <c r="F188" s="127"/>
      <c r="G188" s="109"/>
      <c r="H188" s="132"/>
      <c r="I188" s="132"/>
      <c r="J188" s="133"/>
    </row>
  </sheetData>
  <mergeCells count="23">
    <mergeCell ref="F169:G169"/>
    <mergeCell ref="F176:G176"/>
    <mergeCell ref="F184:G184"/>
    <mergeCell ref="F134:G134"/>
    <mergeCell ref="F157:G157"/>
    <mergeCell ref="F141:G141"/>
    <mergeCell ref="F151:G151"/>
    <mergeCell ref="C145:H145"/>
    <mergeCell ref="B2:J2"/>
    <mergeCell ref="C65:D65"/>
    <mergeCell ref="F107:G107"/>
    <mergeCell ref="F115:G115"/>
    <mergeCell ref="F126:G126"/>
    <mergeCell ref="F58:G58"/>
    <mergeCell ref="F60:I60"/>
    <mergeCell ref="F47:I47"/>
    <mergeCell ref="F45:G45"/>
    <mergeCell ref="F7:G7"/>
    <mergeCell ref="F38:I38"/>
    <mergeCell ref="F21:I21"/>
    <mergeCell ref="F19:G19"/>
    <mergeCell ref="F36:G36"/>
    <mergeCell ref="F10:I10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B. Braun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Majchrzak</dc:creator>
  <cp:lastModifiedBy>Marta Kin-Malesza</cp:lastModifiedBy>
  <cp:lastPrinted>2023-01-04T11:00:03Z</cp:lastPrinted>
  <dcterms:created xsi:type="dcterms:W3CDTF">2022-12-05T15:57:01Z</dcterms:created>
  <dcterms:modified xsi:type="dcterms:W3CDTF">2023-01-12T07:28:50Z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de25a8-ef47-40a7-b7ec-c38f3edc2acf_Enabled">
    <vt:lpwstr>true</vt:lpwstr>
  </property>
  <property fmtid="{D5CDD505-2E9C-101B-9397-08002B2CF9AE}" pid="3" name="MSIP_Label_a8de25a8-ef47-40a7-b7ec-c38f3edc2acf_SetDate">
    <vt:lpwstr>2022-12-05T15:57:01Z</vt:lpwstr>
  </property>
  <property fmtid="{D5CDD505-2E9C-101B-9397-08002B2CF9AE}" pid="4" name="MSIP_Label_a8de25a8-ef47-40a7-b7ec-c38f3edc2acf_Method">
    <vt:lpwstr>Standard</vt:lpwstr>
  </property>
  <property fmtid="{D5CDD505-2E9C-101B-9397-08002B2CF9AE}" pid="5" name="MSIP_Label_a8de25a8-ef47-40a7-b7ec-c38f3edc2acf_Name">
    <vt:lpwstr>a8de25a8-ef47-40a7-b7ec-c38f3edc2acf</vt:lpwstr>
  </property>
  <property fmtid="{D5CDD505-2E9C-101B-9397-08002B2CF9AE}" pid="6" name="MSIP_Label_a8de25a8-ef47-40a7-b7ec-c38f3edc2acf_SiteId">
    <vt:lpwstr>15d1bef2-0a6a-46f9-be4c-023279325e51</vt:lpwstr>
  </property>
  <property fmtid="{D5CDD505-2E9C-101B-9397-08002B2CF9AE}" pid="7" name="MSIP_Label_a8de25a8-ef47-40a7-b7ec-c38f3edc2acf_ActionId">
    <vt:lpwstr>aee52404-2ff8-4c2d-bf5e-252605886aa9</vt:lpwstr>
  </property>
  <property fmtid="{D5CDD505-2E9C-101B-9397-08002B2CF9AE}" pid="8" name="MSIP_Label_a8de25a8-ef47-40a7-b7ec-c38f3edc2acf_ContentBits">
    <vt:lpwstr>0</vt:lpwstr>
  </property>
</Properties>
</file>