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1300" windowWidth="8880" windowHeight="11760" activeTab="0"/>
  </bookViews>
  <sheets>
    <sheet name="Arkusz1" sheetId="1" r:id="rId1"/>
    <sheet name="slownie" sheetId="2" state="hidden" r:id="rId2"/>
    <sheet name="Arkusz2" sheetId="3" state="hidden" r:id="rId3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'Arkusz1'!$A$1:$H$69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<sst xmlns="http://schemas.openxmlformats.org/spreadsheetml/2006/main" count="439" uniqueCount="115">
  <si>
    <t>Wartość netto</t>
  </si>
  <si>
    <t>1.</t>
  </si>
  <si>
    <t>2.</t>
  </si>
  <si>
    <t>3.</t>
  </si>
  <si>
    <t>4.</t>
  </si>
  <si>
    <t>5.</t>
  </si>
  <si>
    <t>6.</t>
  </si>
  <si>
    <t>7.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</si>
  <si>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</si>
  <si>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</si>
  <si>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</si>
  <si>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</si>
  <si>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</si>
  <si>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</si>
  <si>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</si>
  <si>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</si>
  <si>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</si>
  <si>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</si>
  <si>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</si>
  <si>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</si>
  <si>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</si>
  <si>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</si>
  <si>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</si>
  <si>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</si>
  <si>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</si>
  <si>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</si>
  <si>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</si>
  <si>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</si>
  <si>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WARTOŚĆ NETTO</t>
  </si>
  <si>
    <t>8.</t>
  </si>
  <si>
    <t>9.</t>
  </si>
  <si>
    <t>10.</t>
  </si>
  <si>
    <t>Ilość szt.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</si>
  <si>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</si>
  <si>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</si>
  <si>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</si>
  <si>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</si>
  <si>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</si>
  <si>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</si>
  <si>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</si>
  <si>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</si>
  <si>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</si>
  <si>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</si>
  <si>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</si>
  <si>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</si>
  <si>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</si>
  <si>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</si>
  <si>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</si>
  <si>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</si>
  <si>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</si>
  <si>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</si>
  <si>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</si>
  <si>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</si>
  <si>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</si>
  <si>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</si>
  <si>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</si>
  <si>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</si>
  <si>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</si>
  <si>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</si>
  <si>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</si>
  <si>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</si>
  <si>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</si>
  <si>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</si>
  <si>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</si>
  <si>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Cena jednostkowa netto</t>
  </si>
  <si>
    <t>l.p</t>
  </si>
  <si>
    <t>Oferujemy wykonanie przedmiotu zamówienia dla części 1</t>
  </si>
  <si>
    <t>Przedmiot zamówienia dla część 1</t>
  </si>
  <si>
    <t>słownie:</t>
  </si>
  <si>
    <t xml:space="preserve">za cenę netto  PLN: </t>
  </si>
  <si>
    <t>Nazwa producenta model (nr katalogowy)</t>
  </si>
  <si>
    <t xml:space="preserve">„Sukcesywna dostawa nawiertek (zasuw domowych)
oraz skrzynek ulicznych zasuwowych i hydrantowych"                                                                                                                                                                    </t>
  </si>
  <si>
    <r>
      <t xml:space="preserve">Kompletna nawiertka (zasuwa domowa) do nawiercania pod ciśnieniem do 16 bar z użyciem aparatu nawiercającego. Przystosowana do nawiercania rur </t>
    </r>
    <r>
      <rPr>
        <b/>
        <sz val="11"/>
        <rFont val="Calibri"/>
        <family val="2"/>
      </rPr>
      <t xml:space="preserve">PVC-U i PE. </t>
    </r>
    <r>
      <rPr>
        <sz val="11"/>
        <rFont val="Calibri"/>
        <family val="2"/>
      </rPr>
      <t xml:space="preserve">Gwint zaworu kątowego w miejscu połączenia z opaską wynosi 1½”  lub 2” prosty cylindryczny. Odejście z zaworu kątowego wynosi 1½”
W skład nawiertki wchodzą: 
obejma dolna i górna, </t>
    </r>
    <r>
      <rPr>
        <b/>
        <sz val="11"/>
        <rFont val="Calibri"/>
        <family val="2"/>
      </rPr>
      <t>zawór kątowy</t>
    </r>
    <r>
      <rPr>
        <sz val="11"/>
        <rFont val="Calibri"/>
        <family val="2"/>
      </rPr>
      <t xml:space="preserve"> oraz trzpień teleskopowy Rd 1,3 - 1,8</t>
    </r>
  </si>
  <si>
    <t>DN 90 1½</t>
  </si>
  <si>
    <t>DN 110 1½</t>
  </si>
  <si>
    <t>DN 125 1½</t>
  </si>
  <si>
    <t>DN 160 1½</t>
  </si>
  <si>
    <t>DN 180 1½</t>
  </si>
  <si>
    <t>DN 200 1½</t>
  </si>
  <si>
    <t>DN 225 1½</t>
  </si>
  <si>
    <t>DN 250 1½</t>
  </si>
  <si>
    <t>DN 280 1½</t>
  </si>
  <si>
    <t>DN 315 1½</t>
  </si>
  <si>
    <t>DN 80 1½</t>
  </si>
  <si>
    <t>DN 100 1½</t>
  </si>
  <si>
    <t>DN 150 1½</t>
  </si>
  <si>
    <t>DN 300 1½</t>
  </si>
  <si>
    <t>DN 350 1½</t>
  </si>
  <si>
    <t>DN 400 1½</t>
  </si>
  <si>
    <t>Złączka prosta do rury PE25, DN 40 (3/2")</t>
  </si>
  <si>
    <t>Złączka prosta do rury PE32, DN 40 (3/2")</t>
  </si>
  <si>
    <t>Złączka prosta do rury PE40, DN 40 (3/2")</t>
  </si>
  <si>
    <t>Złączka prosta do rury PE50, DN 40 (3/2")</t>
  </si>
  <si>
    <t>42.</t>
  </si>
  <si>
    <t>43.</t>
  </si>
  <si>
    <t>44.</t>
  </si>
  <si>
    <t>45.</t>
  </si>
  <si>
    <t>46.</t>
  </si>
  <si>
    <r>
      <t>Kompletna nawiertka (zasuwa domowa) do nawiercania pod ciśnieniem do 16 bar z użyciem aparatu nawiercającego. Przystosowana do nawiercania rur</t>
    </r>
    <r>
      <rPr>
        <b/>
        <sz val="11"/>
        <color indexed="8"/>
        <rFont val="Calibri"/>
        <family val="2"/>
      </rPr>
      <t xml:space="preserve"> PVC-U i PE</t>
    </r>
    <r>
      <rPr>
        <sz val="11"/>
        <color indexed="8"/>
        <rFont val="Calibri"/>
        <family val="2"/>
      </rPr>
      <t xml:space="preserve">. Gwint zaworu prostego w miejscu połączenia z opaską wynosi 1½”  lub 2” prosty cylindryczny. Odejście z zaworu prostego wynosi 1½”
W skład nawiertki wchodzą: 
obejma dolna i górna, </t>
    </r>
    <r>
      <rPr>
        <b/>
        <sz val="11"/>
        <color indexed="8"/>
        <rFont val="Calibri"/>
        <family val="2"/>
      </rPr>
      <t>zawór prosty</t>
    </r>
    <r>
      <rPr>
        <sz val="11"/>
        <color indexed="8"/>
        <rFont val="Calibri"/>
        <family val="2"/>
      </rPr>
      <t xml:space="preserve"> - </t>
    </r>
    <r>
      <rPr>
        <b/>
        <sz val="11"/>
        <color indexed="8"/>
        <rFont val="Calibri"/>
        <family val="2"/>
      </rPr>
      <t>zasuwka</t>
    </r>
    <r>
      <rPr>
        <sz val="11"/>
        <color indexed="8"/>
        <rFont val="Calibri"/>
        <family val="2"/>
      </rPr>
      <t xml:space="preserve"> oraz trzpień teleskopowy Rd 1,3-1,8</t>
    </r>
  </si>
  <si>
    <r>
      <t xml:space="preserve">Kompletna nawiertka (zasuwa domowa) do nawiercania pod ciśnieniem do 16 bar z użyciem aparatu nawiercającego. Przystosowana do nawiercania </t>
    </r>
    <r>
      <rPr>
        <b/>
        <sz val="11"/>
        <color indexed="8"/>
        <rFont val="Calibri"/>
        <family val="2"/>
      </rPr>
      <t>rur stalowych, żeliwnych i AC</t>
    </r>
    <r>
      <rPr>
        <sz val="11"/>
        <color indexed="8"/>
        <rFont val="Calibri"/>
        <family val="2"/>
      </rPr>
      <t xml:space="preserve">. Gwint zaworu kątowego w miejscu połączenia z opaską wynosi 1½”  lub 2”, prosty cylindryczny. Odejście z zaworu kątowego wynosi 1½”
W skład nawiertki wchodzą: 
obejma dolna i górna, </t>
    </r>
    <r>
      <rPr>
        <b/>
        <sz val="11"/>
        <color indexed="8"/>
        <rFont val="Calibri"/>
        <family val="2"/>
      </rPr>
      <t>zawór kątowy</t>
    </r>
    <r>
      <rPr>
        <sz val="11"/>
        <color indexed="8"/>
        <rFont val="Calibri"/>
        <family val="2"/>
      </rPr>
      <t xml:space="preserve"> oraz trzpień teleskopowy Rd 1,3-1,8</t>
    </r>
  </si>
  <si>
    <r>
      <t>Kompletna nawiertka (zasuwa domowa) do nawiercania pod ciśnieniem do 16 bar z użyciem aparatu nawiercającego. Przystosowana do nawiercania rur</t>
    </r>
    <r>
      <rPr>
        <b/>
        <sz val="11"/>
        <color indexed="8"/>
        <rFont val="Calibri"/>
        <family val="2"/>
      </rPr>
      <t xml:space="preserve"> stalowych, żeliwnych i AC</t>
    </r>
    <r>
      <rPr>
        <sz val="11"/>
        <color indexed="8"/>
        <rFont val="Calibri"/>
        <family val="2"/>
      </rPr>
      <t xml:space="preserve">. Gwint zaworu prostego w miejscu połączenia z opaską wynosi 1½”  lub 2”, prosty cylindryczny. Odejście z zaworu prostego wynosi 1½”
W skład nawiertki wchodzą: 
obejma dolna i górna, </t>
    </r>
    <r>
      <rPr>
        <b/>
        <sz val="11"/>
        <color indexed="8"/>
        <rFont val="Calibri"/>
        <family val="2"/>
      </rPr>
      <t>zawór prosty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>zasuwka</t>
    </r>
    <r>
      <rPr>
        <sz val="11"/>
        <color indexed="8"/>
        <rFont val="Calibri"/>
        <family val="2"/>
      </rPr>
      <t xml:space="preserve"> oraz trzpień teleskopowy Rd 1,3-1,8</t>
    </r>
  </si>
  <si>
    <t>Zawór kątowy</t>
  </si>
  <si>
    <t>Zawór prosty (zasuwka)</t>
  </si>
  <si>
    <t>Podpis należy złożyć pod rygorem nieważności w formie elektronicznej przy użyciu kwalifikowanego podpisu elektronicznego lub w postaci elektronicznej opatrzonej podpisem zaufanym lub podpisem osobistym.</t>
  </si>
  <si>
    <t xml:space="preserve">Trzpień teleskopowy Rd min. 0,8-1,2m </t>
  </si>
  <si>
    <t>Trzpień teleskopowy Rd min. 1,3-1,8m</t>
  </si>
  <si>
    <t>……………………………….</t>
  </si>
  <si>
    <t>……………………………..</t>
  </si>
  <si>
    <t>…………………………………</t>
  </si>
  <si>
    <t>………………………………..</t>
  </si>
  <si>
    <t xml:space="preserve">                       KALKULACJA CENY DLA CZĘŚCI NR 1</t>
  </si>
  <si>
    <t xml:space="preserve">w odpowiedzi na ogłoszenie o wszczęciu postępowania o udzielenie zamówienia sektorowego pod nazwą: </t>
  </si>
  <si>
    <t>będąc uprawnionym(-i) do składania oświadczeń woli, w tym do zaciągania zobowiązań w imieniu Wykonawcy, którym jest:</t>
  </si>
  <si>
    <t>……………………………………………………………………………………………………………………………………….</t>
  </si>
  <si>
    <t xml:space="preserve">1. Oferuję (-my) wykonanie przedmiotu zamówienia na poniższych warunkach: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</si>
</sst>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&quot; &quot;??/16"/>
    <numFmt numFmtId="170" formatCode="0.0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 tint="-0.3499799966812134"/>
      <name val="Calibri"/>
      <family val="2"/>
    </font>
    <font>
      <sz val="11"/>
      <color rgb="FF000000"/>
      <name val="Calibri"/>
      <family val="2"/>
    </font>
    <font>
      <sz val="11"/>
      <color rgb="FFA5A5A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69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2" fontId="51" fillId="0" borderId="10" xfId="0" applyNumberFormat="1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5" xfId="0" applyFont="1" applyBorder="1" applyAlignment="1">
      <alignment horizontal="center" vertical="center" wrapText="1"/>
    </xf>
    <xf numFmtId="2" fontId="52" fillId="0" borderId="10" xfId="0" applyNumberFormat="1" applyFont="1" applyBorder="1" applyAlignment="1" applyProtection="1">
      <alignment horizontal="center" vertical="center" wrapText="1"/>
      <protection locked="0"/>
    </xf>
    <xf numFmtId="2" fontId="53" fillId="0" borderId="10" xfId="0" applyNumberFormat="1" applyFont="1" applyBorder="1" applyAlignment="1" applyProtection="1">
      <alignment horizontal="center" wrapText="1"/>
      <protection locked="0"/>
    </xf>
    <xf numFmtId="168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justify" vertical="center" wrapText="1"/>
    </xf>
    <xf numFmtId="0" fontId="10" fillId="34" borderId="12" xfId="0" applyFont="1" applyFill="1" applyBorder="1" applyAlignment="1">
      <alignment horizontal="justify" vertical="center" wrapText="1"/>
    </xf>
    <xf numFmtId="0" fontId="10" fillId="34" borderId="13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 applyProtection="1">
      <alignment horizontal="left" vertical="center" wrapText="1" readingOrder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justify" vertical="center" wrapText="1"/>
      <protection/>
    </xf>
    <xf numFmtId="0" fontId="8" fillId="34" borderId="12" xfId="0" applyFont="1" applyFill="1" applyBorder="1" applyAlignment="1" applyProtection="1">
      <alignment horizontal="justify" vertical="center" wrapText="1"/>
      <protection/>
    </xf>
    <xf numFmtId="0" fontId="8" fillId="34" borderId="13" xfId="0" applyFont="1" applyFill="1" applyBorder="1" applyAlignment="1" applyProtection="1">
      <alignment horizontal="justify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 readingOrder="1"/>
      <protection/>
    </xf>
    <xf numFmtId="0" fontId="8" fillId="34" borderId="0" xfId="0" applyFont="1" applyFill="1" applyBorder="1" applyAlignment="1" applyProtection="1">
      <alignment horizontal="justify" vertical="center" wrapText="1" readingOrder="1"/>
      <protection/>
    </xf>
    <xf numFmtId="0" fontId="8" fillId="0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168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10" fillId="34" borderId="12" xfId="0" applyFont="1" applyFill="1" applyBorder="1" applyAlignment="1">
      <alignment horizontal="left" vertical="center" wrapText="1"/>
    </xf>
    <xf numFmtId="0" fontId="8" fillId="36" borderId="0" xfId="0" applyFont="1" applyFill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Zeros="0" tabSelected="1" view="pageBreakPreview" zoomScaleNormal="85" zoomScaleSheetLayoutView="100" zoomScalePageLayoutView="0" workbookViewId="0" topLeftCell="B61">
      <selection activeCell="B8" sqref="B8:H8"/>
    </sheetView>
  </sheetViews>
  <sheetFormatPr defaultColWidth="9.140625" defaultRowHeight="12.75"/>
  <cols>
    <col min="1" max="1" width="1.1484375" style="21" customWidth="1"/>
    <col min="2" max="2" width="3.8515625" style="21" bestFit="1" customWidth="1"/>
    <col min="3" max="3" width="33.57421875" style="21" customWidth="1"/>
    <col min="4" max="4" width="1.7109375" style="21" customWidth="1"/>
    <col min="5" max="5" width="22.8515625" style="21" customWidth="1"/>
    <col min="6" max="6" width="6.421875" style="21" customWidth="1"/>
    <col min="7" max="7" width="14.8515625" style="21" customWidth="1"/>
    <col min="8" max="8" width="15.8515625" style="21" customWidth="1"/>
    <col min="9" max="9" width="0.42578125" style="24" customWidth="1"/>
    <col min="10" max="10" width="9.140625" style="24" customWidth="1"/>
    <col min="11" max="16384" width="9.140625" style="21" customWidth="1"/>
  </cols>
  <sheetData>
    <row r="1" spans="1:8" ht="21.75" customHeight="1">
      <c r="A1" s="23"/>
      <c r="B1" s="42" t="s">
        <v>110</v>
      </c>
      <c r="C1" s="42"/>
      <c r="D1" s="42"/>
      <c r="E1" s="42"/>
      <c r="F1" s="42"/>
      <c r="G1" s="42"/>
      <c r="H1" s="42"/>
    </row>
    <row r="2" spans="1:8" ht="21.75" customHeight="1">
      <c r="A2" s="23"/>
      <c r="B2" s="70"/>
      <c r="C2" s="70"/>
      <c r="D2" s="70"/>
      <c r="E2" s="70"/>
      <c r="F2" s="70"/>
      <c r="G2" s="70"/>
      <c r="H2" s="70"/>
    </row>
    <row r="3" spans="1:8" ht="18.75" customHeight="1">
      <c r="A3" s="23"/>
      <c r="B3" s="68" t="s">
        <v>111</v>
      </c>
      <c r="C3" s="69"/>
      <c r="D3" s="69"/>
      <c r="E3" s="69"/>
      <c r="F3" s="69"/>
      <c r="G3" s="69"/>
      <c r="H3" s="69"/>
    </row>
    <row r="4" spans="1:8" ht="12" customHeight="1">
      <c r="A4" s="23"/>
      <c r="B4" s="58" t="s">
        <v>71</v>
      </c>
      <c r="C4" s="58"/>
      <c r="D4" s="58"/>
      <c r="E4" s="58"/>
      <c r="F4" s="58"/>
      <c r="G4" s="58"/>
      <c r="H4" s="58"/>
    </row>
    <row r="5" spans="1:8" ht="13.5" customHeight="1">
      <c r="A5" s="23"/>
      <c r="B5" s="58"/>
      <c r="C5" s="58"/>
      <c r="D5" s="58"/>
      <c r="E5" s="58"/>
      <c r="F5" s="58"/>
      <c r="G5" s="58"/>
      <c r="H5" s="58"/>
    </row>
    <row r="6" spans="1:8" ht="15.75" customHeight="1">
      <c r="A6" s="23"/>
      <c r="B6" s="58"/>
      <c r="C6" s="58"/>
      <c r="D6" s="58"/>
      <c r="E6" s="58"/>
      <c r="F6" s="58"/>
      <c r="G6" s="58"/>
      <c r="H6" s="58"/>
    </row>
    <row r="7" spans="1:8" ht="24.75" customHeight="1">
      <c r="A7" s="23"/>
      <c r="B7" s="59" t="s">
        <v>112</v>
      </c>
      <c r="C7" s="59"/>
      <c r="D7" s="59"/>
      <c r="E7" s="59"/>
      <c r="F7" s="59"/>
      <c r="G7" s="59"/>
      <c r="H7" s="59"/>
    </row>
    <row r="8" spans="1:8" ht="30" customHeight="1">
      <c r="A8" s="23"/>
      <c r="B8" s="71" t="s">
        <v>113</v>
      </c>
      <c r="C8" s="71"/>
      <c r="D8" s="71"/>
      <c r="E8" s="71"/>
      <c r="F8" s="71"/>
      <c r="G8" s="71"/>
      <c r="H8" s="71"/>
    </row>
    <row r="9" spans="1:8" ht="17.25" customHeight="1">
      <c r="A9" s="23"/>
      <c r="B9" s="50" t="s">
        <v>114</v>
      </c>
      <c r="C9" s="50"/>
      <c r="D9" s="50"/>
      <c r="E9" s="50"/>
      <c r="F9" s="50"/>
      <c r="G9" s="50"/>
      <c r="H9" s="50"/>
    </row>
    <row r="10" spans="1:10" s="22" customFormat="1" ht="2.25" customHeight="1">
      <c r="A10" s="23"/>
      <c r="B10" s="26"/>
      <c r="C10" s="26"/>
      <c r="D10" s="26"/>
      <c r="E10" s="26"/>
      <c r="F10" s="26"/>
      <c r="G10" s="26"/>
      <c r="H10" s="26"/>
      <c r="I10" s="25"/>
      <c r="J10" s="25"/>
    </row>
    <row r="11" spans="1:8" ht="48" customHeight="1">
      <c r="A11" s="24"/>
      <c r="B11" s="27" t="s">
        <v>65</v>
      </c>
      <c r="C11" s="57" t="s">
        <v>67</v>
      </c>
      <c r="D11" s="57"/>
      <c r="E11" s="28" t="s">
        <v>70</v>
      </c>
      <c r="F11" s="27" t="s">
        <v>32</v>
      </c>
      <c r="G11" s="27" t="s">
        <v>64</v>
      </c>
      <c r="H11" s="27" t="s">
        <v>0</v>
      </c>
    </row>
    <row r="12" spans="1:8" ht="73.5" customHeight="1">
      <c r="A12" s="24"/>
      <c r="B12" s="27"/>
      <c r="C12" s="54" t="s">
        <v>72</v>
      </c>
      <c r="D12" s="55"/>
      <c r="E12" s="55"/>
      <c r="F12" s="55"/>
      <c r="G12" s="55"/>
      <c r="H12" s="56"/>
    </row>
    <row r="13" spans="1:8" ht="18" customHeight="1">
      <c r="A13" s="24"/>
      <c r="B13" s="29" t="s">
        <v>1</v>
      </c>
      <c r="C13" s="43" t="s">
        <v>73</v>
      </c>
      <c r="D13" s="44"/>
      <c r="E13" s="30" t="s">
        <v>106</v>
      </c>
      <c r="F13" s="31">
        <v>10</v>
      </c>
      <c r="G13" s="32"/>
      <c r="H13" s="33">
        <f aca="true" t="shared" si="0" ref="H13:H61">PRODUCT(F13*G13)</f>
        <v>0</v>
      </c>
    </row>
    <row r="14" spans="1:8" ht="18" customHeight="1">
      <c r="A14" s="24"/>
      <c r="B14" s="29" t="s">
        <v>2</v>
      </c>
      <c r="C14" s="43" t="s">
        <v>74</v>
      </c>
      <c r="D14" s="44"/>
      <c r="E14" s="30" t="s">
        <v>106</v>
      </c>
      <c r="F14" s="34">
        <v>50</v>
      </c>
      <c r="G14" s="32"/>
      <c r="H14" s="33">
        <f t="shared" si="0"/>
        <v>0</v>
      </c>
    </row>
    <row r="15" spans="1:8" ht="18" customHeight="1">
      <c r="A15" s="24"/>
      <c r="B15" s="29" t="s">
        <v>3</v>
      </c>
      <c r="C15" s="43" t="s">
        <v>75</v>
      </c>
      <c r="D15" s="44"/>
      <c r="E15" s="30" t="s">
        <v>106</v>
      </c>
      <c r="F15" s="34">
        <v>4</v>
      </c>
      <c r="G15" s="32"/>
      <c r="H15" s="33">
        <f t="shared" si="0"/>
        <v>0</v>
      </c>
    </row>
    <row r="16" spans="1:8" ht="18" customHeight="1">
      <c r="A16" s="24"/>
      <c r="B16" s="29" t="s">
        <v>4</v>
      </c>
      <c r="C16" s="43" t="s">
        <v>76</v>
      </c>
      <c r="D16" s="44"/>
      <c r="E16" s="30" t="s">
        <v>106</v>
      </c>
      <c r="F16" s="34">
        <v>15</v>
      </c>
      <c r="G16" s="32"/>
      <c r="H16" s="33">
        <f t="shared" si="0"/>
        <v>0</v>
      </c>
    </row>
    <row r="17" spans="1:8" ht="18" customHeight="1">
      <c r="A17" s="24"/>
      <c r="B17" s="29" t="s">
        <v>5</v>
      </c>
      <c r="C17" s="43" t="s">
        <v>77</v>
      </c>
      <c r="D17" s="44"/>
      <c r="E17" s="30" t="s">
        <v>106</v>
      </c>
      <c r="F17" s="34">
        <v>2</v>
      </c>
      <c r="G17" s="32"/>
      <c r="H17" s="33">
        <f t="shared" si="0"/>
        <v>0</v>
      </c>
    </row>
    <row r="18" spans="1:8" ht="18" customHeight="1">
      <c r="A18" s="24"/>
      <c r="B18" s="29" t="s">
        <v>6</v>
      </c>
      <c r="C18" s="43" t="s">
        <v>78</v>
      </c>
      <c r="D18" s="44"/>
      <c r="E18" s="30" t="s">
        <v>106</v>
      </c>
      <c r="F18" s="34">
        <v>2</v>
      </c>
      <c r="G18" s="32"/>
      <c r="H18" s="33">
        <f t="shared" si="0"/>
        <v>0</v>
      </c>
    </row>
    <row r="19" spans="1:8" ht="18" customHeight="1">
      <c r="A19" s="24"/>
      <c r="B19" s="29" t="s">
        <v>7</v>
      </c>
      <c r="C19" s="43" t="s">
        <v>79</v>
      </c>
      <c r="D19" s="44"/>
      <c r="E19" s="30" t="s">
        <v>106</v>
      </c>
      <c r="F19" s="34">
        <v>3</v>
      </c>
      <c r="G19" s="32"/>
      <c r="H19" s="33">
        <f t="shared" si="0"/>
        <v>0</v>
      </c>
    </row>
    <row r="20" spans="1:8" ht="18" customHeight="1">
      <c r="A20" s="24"/>
      <c r="B20" s="29" t="s">
        <v>29</v>
      </c>
      <c r="C20" s="43" t="s">
        <v>80</v>
      </c>
      <c r="D20" s="44"/>
      <c r="E20" s="30" t="s">
        <v>106</v>
      </c>
      <c r="F20" s="34">
        <v>3</v>
      </c>
      <c r="G20" s="32"/>
      <c r="H20" s="33">
        <f t="shared" si="0"/>
        <v>0</v>
      </c>
    </row>
    <row r="21" spans="1:8" ht="18" customHeight="1">
      <c r="A21" s="24"/>
      <c r="B21" s="29" t="s">
        <v>30</v>
      </c>
      <c r="C21" s="43" t="s">
        <v>81</v>
      </c>
      <c r="D21" s="44"/>
      <c r="E21" s="30" t="s">
        <v>106</v>
      </c>
      <c r="F21" s="34">
        <v>2</v>
      </c>
      <c r="G21" s="32"/>
      <c r="H21" s="33">
        <f t="shared" si="0"/>
        <v>0</v>
      </c>
    </row>
    <row r="22" spans="1:8" ht="18" customHeight="1">
      <c r="A22" s="24"/>
      <c r="B22" s="29" t="s">
        <v>31</v>
      </c>
      <c r="C22" s="43" t="s">
        <v>82</v>
      </c>
      <c r="D22" s="44"/>
      <c r="E22" s="30" t="s">
        <v>106</v>
      </c>
      <c r="F22" s="34">
        <v>2</v>
      </c>
      <c r="G22" s="32"/>
      <c r="H22" s="33">
        <f t="shared" si="0"/>
        <v>0</v>
      </c>
    </row>
    <row r="23" spans="1:8" ht="73.5" customHeight="1">
      <c r="A23" s="24"/>
      <c r="B23" s="29"/>
      <c r="C23" s="47" t="s">
        <v>98</v>
      </c>
      <c r="D23" s="48"/>
      <c r="E23" s="48"/>
      <c r="F23" s="48"/>
      <c r="G23" s="48"/>
      <c r="H23" s="49"/>
    </row>
    <row r="24" spans="1:8" ht="18" customHeight="1">
      <c r="A24" s="24"/>
      <c r="B24" s="29" t="s">
        <v>33</v>
      </c>
      <c r="C24" s="43" t="s">
        <v>73</v>
      </c>
      <c r="D24" s="44"/>
      <c r="E24" s="30" t="s">
        <v>107</v>
      </c>
      <c r="F24" s="31">
        <v>3</v>
      </c>
      <c r="G24" s="35"/>
      <c r="H24" s="33">
        <f t="shared" si="0"/>
        <v>0</v>
      </c>
    </row>
    <row r="25" spans="1:8" ht="18" customHeight="1">
      <c r="A25" s="24"/>
      <c r="B25" s="29" t="s">
        <v>34</v>
      </c>
      <c r="C25" s="43" t="s">
        <v>74</v>
      </c>
      <c r="D25" s="44"/>
      <c r="E25" s="30" t="s">
        <v>107</v>
      </c>
      <c r="F25" s="34">
        <v>45</v>
      </c>
      <c r="G25" s="35"/>
      <c r="H25" s="33">
        <f t="shared" si="0"/>
        <v>0</v>
      </c>
    </row>
    <row r="26" spans="1:8" ht="18" customHeight="1">
      <c r="A26" s="24"/>
      <c r="B26" s="29" t="s">
        <v>35</v>
      </c>
      <c r="C26" s="43" t="s">
        <v>75</v>
      </c>
      <c r="D26" s="44"/>
      <c r="E26" s="30" t="s">
        <v>107</v>
      </c>
      <c r="F26" s="34">
        <v>3</v>
      </c>
      <c r="G26" s="35"/>
      <c r="H26" s="33">
        <f t="shared" si="0"/>
        <v>0</v>
      </c>
    </row>
    <row r="27" spans="1:8" ht="18" customHeight="1">
      <c r="A27" s="24"/>
      <c r="B27" s="29" t="s">
        <v>36</v>
      </c>
      <c r="C27" s="43" t="s">
        <v>76</v>
      </c>
      <c r="D27" s="44"/>
      <c r="E27" s="30" t="s">
        <v>107</v>
      </c>
      <c r="F27" s="34">
        <v>10</v>
      </c>
      <c r="G27" s="35"/>
      <c r="H27" s="33">
        <f t="shared" si="0"/>
        <v>0</v>
      </c>
    </row>
    <row r="28" spans="1:8" ht="18" customHeight="1">
      <c r="A28" s="24"/>
      <c r="B28" s="29" t="s">
        <v>37</v>
      </c>
      <c r="C28" s="43" t="s">
        <v>77</v>
      </c>
      <c r="D28" s="44"/>
      <c r="E28" s="30" t="s">
        <v>107</v>
      </c>
      <c r="F28" s="34">
        <v>2</v>
      </c>
      <c r="G28" s="35"/>
      <c r="H28" s="33">
        <f t="shared" si="0"/>
        <v>0</v>
      </c>
    </row>
    <row r="29" spans="1:8" ht="18" customHeight="1">
      <c r="A29" s="24"/>
      <c r="B29" s="29" t="s">
        <v>38</v>
      </c>
      <c r="C29" s="43" t="s">
        <v>78</v>
      </c>
      <c r="D29" s="44"/>
      <c r="E29" s="30" t="s">
        <v>107</v>
      </c>
      <c r="F29" s="34">
        <v>2</v>
      </c>
      <c r="G29" s="35"/>
      <c r="H29" s="33">
        <f t="shared" si="0"/>
        <v>0</v>
      </c>
    </row>
    <row r="30" spans="1:8" ht="18" customHeight="1">
      <c r="A30" s="24"/>
      <c r="B30" s="29" t="s">
        <v>39</v>
      </c>
      <c r="C30" s="43" t="s">
        <v>79</v>
      </c>
      <c r="D30" s="44"/>
      <c r="E30" s="30" t="s">
        <v>107</v>
      </c>
      <c r="F30" s="34">
        <v>7</v>
      </c>
      <c r="G30" s="35"/>
      <c r="H30" s="33">
        <f t="shared" si="0"/>
        <v>0</v>
      </c>
    </row>
    <row r="31" spans="1:8" ht="18" customHeight="1">
      <c r="A31" s="24"/>
      <c r="B31" s="29" t="s">
        <v>40</v>
      </c>
      <c r="C31" s="43" t="s">
        <v>80</v>
      </c>
      <c r="D31" s="44"/>
      <c r="E31" s="30" t="s">
        <v>107</v>
      </c>
      <c r="F31" s="34">
        <v>2</v>
      </c>
      <c r="G31" s="35"/>
      <c r="H31" s="33">
        <f t="shared" si="0"/>
        <v>0</v>
      </c>
    </row>
    <row r="32" spans="1:8" ht="18" customHeight="1">
      <c r="A32" s="24"/>
      <c r="B32" s="29" t="s">
        <v>41</v>
      </c>
      <c r="C32" s="43" t="s">
        <v>81</v>
      </c>
      <c r="D32" s="44"/>
      <c r="E32" s="30" t="s">
        <v>107</v>
      </c>
      <c r="F32" s="34">
        <v>1</v>
      </c>
      <c r="G32" s="35"/>
      <c r="H32" s="33">
        <f t="shared" si="0"/>
        <v>0</v>
      </c>
    </row>
    <row r="33" spans="1:8" ht="18" customHeight="1">
      <c r="A33" s="24"/>
      <c r="B33" s="29" t="s">
        <v>42</v>
      </c>
      <c r="C33" s="43" t="s">
        <v>82</v>
      </c>
      <c r="D33" s="44"/>
      <c r="E33" s="30" t="s">
        <v>107</v>
      </c>
      <c r="F33" s="34">
        <v>2</v>
      </c>
      <c r="G33" s="35"/>
      <c r="H33" s="33">
        <f t="shared" si="0"/>
        <v>0</v>
      </c>
    </row>
    <row r="34" spans="1:8" ht="73.5" customHeight="1">
      <c r="A34" s="24"/>
      <c r="B34" s="29"/>
      <c r="C34" s="47" t="s">
        <v>99</v>
      </c>
      <c r="D34" s="48"/>
      <c r="E34" s="48"/>
      <c r="F34" s="48"/>
      <c r="G34" s="48"/>
      <c r="H34" s="49"/>
    </row>
    <row r="35" spans="1:8" ht="18" customHeight="1">
      <c r="A35" s="24"/>
      <c r="B35" s="29" t="s">
        <v>43</v>
      </c>
      <c r="C35" s="43" t="s">
        <v>83</v>
      </c>
      <c r="D35" s="44"/>
      <c r="E35" s="36" t="s">
        <v>108</v>
      </c>
      <c r="F35" s="31">
        <v>9</v>
      </c>
      <c r="G35" s="35"/>
      <c r="H35" s="33">
        <f t="shared" si="0"/>
        <v>0</v>
      </c>
    </row>
    <row r="36" spans="1:8" ht="18" customHeight="1">
      <c r="A36" s="24"/>
      <c r="B36" s="29" t="s">
        <v>44</v>
      </c>
      <c r="C36" s="43" t="s">
        <v>84</v>
      </c>
      <c r="D36" s="44"/>
      <c r="E36" s="36" t="s">
        <v>108</v>
      </c>
      <c r="F36" s="34">
        <v>65</v>
      </c>
      <c r="G36" s="35"/>
      <c r="H36" s="33">
        <f t="shared" si="0"/>
        <v>0</v>
      </c>
    </row>
    <row r="37" spans="1:8" ht="18" customHeight="1">
      <c r="A37" s="24"/>
      <c r="B37" s="29" t="s">
        <v>45</v>
      </c>
      <c r="C37" s="43" t="s">
        <v>75</v>
      </c>
      <c r="D37" s="44"/>
      <c r="E37" s="36" t="s">
        <v>108</v>
      </c>
      <c r="F37" s="34">
        <v>3</v>
      </c>
      <c r="G37" s="35"/>
      <c r="H37" s="33">
        <f t="shared" si="0"/>
        <v>0</v>
      </c>
    </row>
    <row r="38" spans="1:8" ht="18" customHeight="1">
      <c r="A38" s="24"/>
      <c r="B38" s="29" t="s">
        <v>46</v>
      </c>
      <c r="C38" s="43" t="s">
        <v>85</v>
      </c>
      <c r="D38" s="44"/>
      <c r="E38" s="36" t="s">
        <v>108</v>
      </c>
      <c r="F38" s="34">
        <v>19</v>
      </c>
      <c r="G38" s="35"/>
      <c r="H38" s="33">
        <f t="shared" si="0"/>
        <v>0</v>
      </c>
    </row>
    <row r="39" spans="1:8" ht="18" customHeight="1">
      <c r="A39" s="24"/>
      <c r="B39" s="29" t="s">
        <v>47</v>
      </c>
      <c r="C39" s="43" t="s">
        <v>78</v>
      </c>
      <c r="D39" s="44"/>
      <c r="E39" s="36" t="s">
        <v>108</v>
      </c>
      <c r="F39" s="34">
        <v>10</v>
      </c>
      <c r="G39" s="35"/>
      <c r="H39" s="33">
        <f t="shared" si="0"/>
        <v>0</v>
      </c>
    </row>
    <row r="40" spans="1:8" ht="18" customHeight="1">
      <c r="A40" s="24"/>
      <c r="B40" s="29" t="s">
        <v>48</v>
      </c>
      <c r="C40" s="43" t="s">
        <v>80</v>
      </c>
      <c r="D40" s="44"/>
      <c r="E40" s="36" t="s">
        <v>108</v>
      </c>
      <c r="F40" s="34">
        <v>15</v>
      </c>
      <c r="G40" s="35"/>
      <c r="H40" s="33">
        <f t="shared" si="0"/>
        <v>0</v>
      </c>
    </row>
    <row r="41" spans="1:8" ht="18" customHeight="1">
      <c r="A41" s="24"/>
      <c r="B41" s="29" t="s">
        <v>49</v>
      </c>
      <c r="C41" s="43" t="s">
        <v>86</v>
      </c>
      <c r="D41" s="44"/>
      <c r="E41" s="36" t="s">
        <v>108</v>
      </c>
      <c r="F41" s="34">
        <v>4</v>
      </c>
      <c r="G41" s="35"/>
      <c r="H41" s="33">
        <f t="shared" si="0"/>
        <v>0</v>
      </c>
    </row>
    <row r="42" spans="1:8" ht="18" customHeight="1">
      <c r="A42" s="24"/>
      <c r="B42" s="29" t="s">
        <v>50</v>
      </c>
      <c r="C42" s="43" t="s">
        <v>87</v>
      </c>
      <c r="D42" s="44"/>
      <c r="E42" s="36" t="s">
        <v>108</v>
      </c>
      <c r="F42" s="34">
        <v>2</v>
      </c>
      <c r="G42" s="35"/>
      <c r="H42" s="33">
        <f t="shared" si="0"/>
        <v>0</v>
      </c>
    </row>
    <row r="43" spans="1:8" ht="18" customHeight="1">
      <c r="A43" s="24"/>
      <c r="B43" s="29" t="s">
        <v>51</v>
      </c>
      <c r="C43" s="43" t="s">
        <v>88</v>
      </c>
      <c r="D43" s="44"/>
      <c r="E43" s="36" t="s">
        <v>108</v>
      </c>
      <c r="F43" s="34">
        <v>1</v>
      </c>
      <c r="G43" s="35"/>
      <c r="H43" s="33">
        <f t="shared" si="0"/>
        <v>0</v>
      </c>
    </row>
    <row r="44" spans="1:8" ht="73.5" customHeight="1">
      <c r="A44" s="24"/>
      <c r="B44" s="29"/>
      <c r="C44" s="43" t="s">
        <v>100</v>
      </c>
      <c r="D44" s="66"/>
      <c r="E44" s="66"/>
      <c r="F44" s="66"/>
      <c r="G44" s="66"/>
      <c r="H44" s="44"/>
    </row>
    <row r="45" spans="1:8" ht="18" customHeight="1">
      <c r="A45" s="24"/>
      <c r="B45" s="29" t="s">
        <v>52</v>
      </c>
      <c r="C45" s="43" t="s">
        <v>83</v>
      </c>
      <c r="D45" s="44"/>
      <c r="E45" s="36" t="s">
        <v>109</v>
      </c>
      <c r="F45" s="31">
        <v>2</v>
      </c>
      <c r="G45" s="35"/>
      <c r="H45" s="33">
        <f t="shared" si="0"/>
        <v>0</v>
      </c>
    </row>
    <row r="46" spans="1:8" ht="18" customHeight="1">
      <c r="A46" s="24"/>
      <c r="B46" s="29" t="s">
        <v>53</v>
      </c>
      <c r="C46" s="43" t="s">
        <v>84</v>
      </c>
      <c r="D46" s="44"/>
      <c r="E46" s="36" t="s">
        <v>109</v>
      </c>
      <c r="F46" s="34">
        <v>77</v>
      </c>
      <c r="G46" s="35"/>
      <c r="H46" s="33">
        <f t="shared" si="0"/>
        <v>0</v>
      </c>
    </row>
    <row r="47" spans="1:8" ht="18" customHeight="1">
      <c r="A47" s="24"/>
      <c r="B47" s="29" t="s">
        <v>54</v>
      </c>
      <c r="C47" s="43" t="s">
        <v>75</v>
      </c>
      <c r="D47" s="44"/>
      <c r="E47" s="36" t="s">
        <v>109</v>
      </c>
      <c r="F47" s="34">
        <v>3</v>
      </c>
      <c r="G47" s="35"/>
      <c r="H47" s="33">
        <f t="shared" si="0"/>
        <v>0</v>
      </c>
    </row>
    <row r="48" spans="1:8" ht="18" customHeight="1">
      <c r="A48" s="24"/>
      <c r="B48" s="29" t="s">
        <v>55</v>
      </c>
      <c r="C48" s="43" t="s">
        <v>85</v>
      </c>
      <c r="D48" s="44"/>
      <c r="E48" s="36" t="s">
        <v>109</v>
      </c>
      <c r="F48" s="34">
        <v>15</v>
      </c>
      <c r="G48" s="35"/>
      <c r="H48" s="33">
        <f t="shared" si="0"/>
        <v>0</v>
      </c>
    </row>
    <row r="49" spans="1:8" ht="18" customHeight="1">
      <c r="A49" s="24"/>
      <c r="B49" s="29" t="s">
        <v>56</v>
      </c>
      <c r="C49" s="43" t="s">
        <v>78</v>
      </c>
      <c r="D49" s="44"/>
      <c r="E49" s="36" t="s">
        <v>109</v>
      </c>
      <c r="F49" s="34">
        <v>5</v>
      </c>
      <c r="G49" s="35"/>
      <c r="H49" s="33">
        <f t="shared" si="0"/>
        <v>0</v>
      </c>
    </row>
    <row r="50" spans="1:8" ht="18" customHeight="1">
      <c r="A50" s="24"/>
      <c r="B50" s="29" t="s">
        <v>57</v>
      </c>
      <c r="C50" s="43" t="s">
        <v>80</v>
      </c>
      <c r="D50" s="44"/>
      <c r="E50" s="36" t="s">
        <v>109</v>
      </c>
      <c r="F50" s="34">
        <v>7</v>
      </c>
      <c r="G50" s="35"/>
      <c r="H50" s="33">
        <f t="shared" si="0"/>
        <v>0</v>
      </c>
    </row>
    <row r="51" spans="1:8" ht="18" customHeight="1">
      <c r="A51" s="24"/>
      <c r="B51" s="29" t="s">
        <v>58</v>
      </c>
      <c r="C51" s="43" t="s">
        <v>86</v>
      </c>
      <c r="D51" s="44"/>
      <c r="E51" s="36" t="s">
        <v>109</v>
      </c>
      <c r="F51" s="34">
        <v>2</v>
      </c>
      <c r="G51" s="35"/>
      <c r="H51" s="33">
        <f t="shared" si="0"/>
        <v>0</v>
      </c>
    </row>
    <row r="52" spans="1:8" ht="18" customHeight="1">
      <c r="A52" s="24"/>
      <c r="B52" s="29" t="s">
        <v>59</v>
      </c>
      <c r="C52" s="43" t="s">
        <v>87</v>
      </c>
      <c r="D52" s="44"/>
      <c r="E52" s="36" t="s">
        <v>109</v>
      </c>
      <c r="F52" s="34">
        <v>2</v>
      </c>
      <c r="G52" s="35"/>
      <c r="H52" s="33">
        <f t="shared" si="0"/>
        <v>0</v>
      </c>
    </row>
    <row r="53" spans="1:8" ht="18" customHeight="1">
      <c r="A53" s="24"/>
      <c r="B53" s="29" t="s">
        <v>60</v>
      </c>
      <c r="C53" s="43" t="s">
        <v>88</v>
      </c>
      <c r="D53" s="44"/>
      <c r="E53" s="36" t="s">
        <v>109</v>
      </c>
      <c r="F53" s="34">
        <v>1</v>
      </c>
      <c r="G53" s="35"/>
      <c r="H53" s="33">
        <f t="shared" si="0"/>
        <v>0</v>
      </c>
    </row>
    <row r="54" spans="1:8" ht="18" customHeight="1">
      <c r="A54" s="24"/>
      <c r="B54" s="29" t="s">
        <v>61</v>
      </c>
      <c r="C54" s="43" t="s">
        <v>101</v>
      </c>
      <c r="D54" s="44"/>
      <c r="E54" s="36" t="s">
        <v>109</v>
      </c>
      <c r="F54" s="34">
        <v>40</v>
      </c>
      <c r="G54" s="35"/>
      <c r="H54" s="33">
        <f t="shared" si="0"/>
        <v>0</v>
      </c>
    </row>
    <row r="55" spans="1:8" ht="18" customHeight="1">
      <c r="A55" s="24"/>
      <c r="B55" s="29" t="s">
        <v>62</v>
      </c>
      <c r="C55" s="43" t="s">
        <v>102</v>
      </c>
      <c r="D55" s="44"/>
      <c r="E55" s="36" t="s">
        <v>109</v>
      </c>
      <c r="F55" s="34">
        <v>20</v>
      </c>
      <c r="G55" s="35"/>
      <c r="H55" s="33">
        <f t="shared" si="0"/>
        <v>0</v>
      </c>
    </row>
    <row r="56" spans="1:8" ht="18" customHeight="1">
      <c r="A56" s="24"/>
      <c r="B56" s="29" t="s">
        <v>63</v>
      </c>
      <c r="C56" s="43" t="s">
        <v>104</v>
      </c>
      <c r="D56" s="44"/>
      <c r="E56" s="36" t="s">
        <v>109</v>
      </c>
      <c r="F56" s="34">
        <v>30</v>
      </c>
      <c r="G56" s="35"/>
      <c r="H56" s="33">
        <f t="shared" si="0"/>
        <v>0</v>
      </c>
    </row>
    <row r="57" spans="1:8" ht="18" customHeight="1">
      <c r="A57" s="24"/>
      <c r="B57" s="29" t="s">
        <v>93</v>
      </c>
      <c r="C57" s="43" t="s">
        <v>105</v>
      </c>
      <c r="D57" s="44"/>
      <c r="E57" s="36" t="s">
        <v>109</v>
      </c>
      <c r="F57" s="34">
        <v>20</v>
      </c>
      <c r="G57" s="35"/>
      <c r="H57" s="33">
        <f t="shared" si="0"/>
        <v>0</v>
      </c>
    </row>
    <row r="58" spans="1:8" ht="18" customHeight="1">
      <c r="A58" s="24"/>
      <c r="B58" s="29" t="s">
        <v>94</v>
      </c>
      <c r="C58" s="45" t="s">
        <v>89</v>
      </c>
      <c r="D58" s="46"/>
      <c r="E58" s="36" t="s">
        <v>109</v>
      </c>
      <c r="F58" s="34">
        <v>10</v>
      </c>
      <c r="G58" s="35"/>
      <c r="H58" s="33">
        <f t="shared" si="0"/>
        <v>0</v>
      </c>
    </row>
    <row r="59" spans="1:8" ht="18" customHeight="1">
      <c r="A59" s="24"/>
      <c r="B59" s="29" t="s">
        <v>95</v>
      </c>
      <c r="C59" s="45" t="s">
        <v>90</v>
      </c>
      <c r="D59" s="46"/>
      <c r="E59" s="36" t="s">
        <v>109</v>
      </c>
      <c r="F59" s="34">
        <v>180</v>
      </c>
      <c r="G59" s="35"/>
      <c r="H59" s="33">
        <f t="shared" si="0"/>
        <v>0</v>
      </c>
    </row>
    <row r="60" spans="1:8" ht="18" customHeight="1">
      <c r="A60" s="24"/>
      <c r="B60" s="29" t="s">
        <v>96</v>
      </c>
      <c r="C60" s="45" t="s">
        <v>91</v>
      </c>
      <c r="D60" s="46"/>
      <c r="E60" s="36" t="s">
        <v>109</v>
      </c>
      <c r="F60" s="34">
        <v>55</v>
      </c>
      <c r="G60" s="35"/>
      <c r="H60" s="33">
        <f t="shared" si="0"/>
        <v>0</v>
      </c>
    </row>
    <row r="61" spans="1:8" ht="18" customHeight="1">
      <c r="A61" s="24"/>
      <c r="B61" s="29" t="s">
        <v>97</v>
      </c>
      <c r="C61" s="45" t="s">
        <v>92</v>
      </c>
      <c r="D61" s="46"/>
      <c r="E61" s="36" t="s">
        <v>109</v>
      </c>
      <c r="F61" s="34">
        <v>15</v>
      </c>
      <c r="G61" s="35"/>
      <c r="H61" s="33">
        <f t="shared" si="0"/>
        <v>0</v>
      </c>
    </row>
    <row r="62" spans="1:8" ht="35.25" customHeight="1">
      <c r="A62" s="25"/>
      <c r="B62" s="51" t="s">
        <v>28</v>
      </c>
      <c r="C62" s="52"/>
      <c r="D62" s="52"/>
      <c r="E62" s="52"/>
      <c r="F62" s="52"/>
      <c r="G62" s="53"/>
      <c r="H62" s="37">
        <f>SUM(H45:H61,H35:H43,H24:H33,H13:H22)</f>
        <v>0</v>
      </c>
    </row>
    <row r="63" spans="1:8" ht="5.25" customHeight="1">
      <c r="A63" s="25"/>
      <c r="B63" s="38"/>
      <c r="C63" s="38"/>
      <c r="D63" s="38"/>
      <c r="E63" s="38"/>
      <c r="F63" s="38"/>
      <c r="G63" s="39"/>
      <c r="H63" s="39"/>
    </row>
    <row r="64" spans="1:8" ht="16.5" customHeight="1">
      <c r="A64" s="25"/>
      <c r="B64" s="61" t="s">
        <v>66</v>
      </c>
      <c r="C64" s="61"/>
      <c r="D64" s="61"/>
      <c r="E64" s="61"/>
      <c r="F64" s="61"/>
      <c r="G64" s="61"/>
      <c r="H64" s="61"/>
    </row>
    <row r="65" spans="1:8" ht="36.75" customHeight="1">
      <c r="A65" s="25"/>
      <c r="B65" s="62" t="s">
        <v>69</v>
      </c>
      <c r="C65" s="62"/>
      <c r="D65" s="63">
        <f>H62</f>
        <v>0</v>
      </c>
      <c r="E65" s="63"/>
      <c r="F65" s="63"/>
      <c r="G65" s="63"/>
      <c r="H65" s="63"/>
    </row>
    <row r="66" spans="1:8" ht="39.75" customHeight="1">
      <c r="A66" s="5"/>
      <c r="B66" s="60" t="s">
        <v>68</v>
      </c>
      <c r="C66" s="60"/>
      <c r="D66" s="64">
        <f>slownie!B11</f>
      </c>
      <c r="E66" s="64"/>
      <c r="F66" s="64"/>
      <c r="G66" s="64"/>
      <c r="H66" s="64"/>
    </row>
    <row r="67" spans="1:8" ht="3.75" customHeight="1" hidden="1">
      <c r="A67" s="5"/>
      <c r="B67" s="40"/>
      <c r="C67" s="40"/>
      <c r="D67" s="40"/>
      <c r="E67" s="40"/>
      <c r="F67" s="40"/>
      <c r="G67" s="41"/>
      <c r="H67" s="41"/>
    </row>
    <row r="68" spans="1:8" ht="50.25" customHeight="1">
      <c r="A68" s="2"/>
      <c r="B68" s="65"/>
      <c r="C68" s="65"/>
      <c r="D68" s="65"/>
      <c r="E68" s="65"/>
      <c r="F68" s="65"/>
      <c r="G68" s="65"/>
      <c r="H68" s="65"/>
    </row>
    <row r="69" spans="1:8" ht="27.75" customHeight="1">
      <c r="A69" s="2"/>
      <c r="B69" s="67" t="s">
        <v>103</v>
      </c>
      <c r="C69" s="67"/>
      <c r="D69" s="67"/>
      <c r="E69" s="67"/>
      <c r="F69" s="67"/>
      <c r="G69" s="67"/>
      <c r="H69" s="67"/>
    </row>
    <row r="70" spans="1:8" ht="12">
      <c r="A70" s="2"/>
      <c r="B70" s="2"/>
      <c r="C70" s="2"/>
      <c r="D70" s="2"/>
      <c r="E70" s="2"/>
      <c r="F70" s="2"/>
      <c r="G70" s="2"/>
      <c r="H70" s="2"/>
    </row>
    <row r="71" spans="1:8" ht="12">
      <c r="A71" s="2"/>
      <c r="B71" s="2"/>
      <c r="C71" s="2"/>
      <c r="D71" s="2"/>
      <c r="E71" s="2"/>
      <c r="F71" s="2"/>
      <c r="G71" s="2"/>
      <c r="H71" s="2"/>
    </row>
    <row r="72" spans="1:8" ht="12">
      <c r="A72" s="2"/>
      <c r="B72" s="2"/>
      <c r="C72" s="2"/>
      <c r="D72" s="2"/>
      <c r="E72" s="2"/>
      <c r="F72" s="2"/>
      <c r="G72" s="2"/>
      <c r="H72" s="2"/>
    </row>
    <row r="73" spans="1:8" ht="12">
      <c r="A73" s="2"/>
      <c r="B73" s="2"/>
      <c r="C73" s="2"/>
      <c r="D73" s="2"/>
      <c r="E73" s="2"/>
      <c r="F73" s="2"/>
      <c r="G73" s="2"/>
      <c r="H73" s="2"/>
    </row>
    <row r="74" spans="1:8" ht="12">
      <c r="A74" s="2"/>
      <c r="B74" s="2"/>
      <c r="C74" s="2"/>
      <c r="D74" s="2"/>
      <c r="E74" s="2"/>
      <c r="F74" s="2"/>
      <c r="G74" s="2"/>
      <c r="H74" s="2"/>
    </row>
    <row r="75" spans="1:8" ht="12">
      <c r="A75" s="2"/>
      <c r="B75" s="2"/>
      <c r="C75" s="2"/>
      <c r="D75" s="2"/>
      <c r="E75" s="2"/>
      <c r="F75" s="2"/>
      <c r="G75" s="2"/>
      <c r="H75" s="2"/>
    </row>
    <row r="76" spans="1:8" ht="12">
      <c r="A76" s="2"/>
      <c r="B76" s="2"/>
      <c r="C76" s="2"/>
      <c r="D76" s="2"/>
      <c r="E76" s="2"/>
      <c r="F76" s="2"/>
      <c r="G76" s="2"/>
      <c r="H76" s="2"/>
    </row>
  </sheetData>
  <sheetProtection password="C42C" sheet="1" selectLockedCells="1"/>
  <mergeCells count="66">
    <mergeCell ref="B69:H69"/>
    <mergeCell ref="B3:H3"/>
    <mergeCell ref="B2:H2"/>
    <mergeCell ref="B8:H8"/>
    <mergeCell ref="C39:D39"/>
    <mergeCell ref="C44:H44"/>
    <mergeCell ref="C42:D42"/>
    <mergeCell ref="C41:D41"/>
    <mergeCell ref="C40:D40"/>
    <mergeCell ref="C43:D43"/>
    <mergeCell ref="C45:D45"/>
    <mergeCell ref="C46:D46"/>
    <mergeCell ref="B68:H68"/>
    <mergeCell ref="C53:D53"/>
    <mergeCell ref="C48:D48"/>
    <mergeCell ref="C49:D49"/>
    <mergeCell ref="C50:D50"/>
    <mergeCell ref="C51:D51"/>
    <mergeCell ref="C55:D55"/>
    <mergeCell ref="C47:D47"/>
    <mergeCell ref="C27:D27"/>
    <mergeCell ref="C30:D30"/>
    <mergeCell ref="C31:D31"/>
    <mergeCell ref="C32:D32"/>
    <mergeCell ref="C52:D52"/>
    <mergeCell ref="C33:D33"/>
    <mergeCell ref="C35:D35"/>
    <mergeCell ref="C36:D36"/>
    <mergeCell ref="C37:D37"/>
    <mergeCell ref="C28:D28"/>
    <mergeCell ref="C29:D29"/>
    <mergeCell ref="C18:D18"/>
    <mergeCell ref="C19:D19"/>
    <mergeCell ref="C20:D20"/>
    <mergeCell ref="C21:D21"/>
    <mergeCell ref="C22:D22"/>
    <mergeCell ref="C24:D24"/>
    <mergeCell ref="C25:D25"/>
    <mergeCell ref="B4:H6"/>
    <mergeCell ref="B7:H7"/>
    <mergeCell ref="C17:D17"/>
    <mergeCell ref="B66:C66"/>
    <mergeCell ref="B64:H64"/>
    <mergeCell ref="B65:C65"/>
    <mergeCell ref="D65:H65"/>
    <mergeCell ref="D66:H66"/>
    <mergeCell ref="C38:D38"/>
    <mergeCell ref="C61:D61"/>
    <mergeCell ref="C54:D54"/>
    <mergeCell ref="B62:G62"/>
    <mergeCell ref="C12:H12"/>
    <mergeCell ref="C11:D11"/>
    <mergeCell ref="C13:D13"/>
    <mergeCell ref="C14:D14"/>
    <mergeCell ref="C16:D16"/>
    <mergeCell ref="C15:D15"/>
    <mergeCell ref="C26:D26"/>
    <mergeCell ref="B1:H1"/>
    <mergeCell ref="C56:D56"/>
    <mergeCell ref="C57:D57"/>
    <mergeCell ref="C58:D58"/>
    <mergeCell ref="C59:D59"/>
    <mergeCell ref="C60:D60"/>
    <mergeCell ref="C34:H34"/>
    <mergeCell ref="B9:H9"/>
    <mergeCell ref="C23:H23"/>
  </mergeCells>
  <dataValidations count="1">
    <dataValidation allowBlank="1" showErrorMessage="1" sqref="H35:H43 H24:H33 H13:H22 H45:H62"/>
  </dataValidations>
  <printOptions/>
  <pageMargins left="0.15748031496062992" right="0.15748031496062992" top="1.7322834645669292" bottom="1.0236220472440944" header="0.5118110236220472" footer="0.5118110236220472"/>
  <pageSetup horizontalDpi="600" verticalDpi="600" orientation="portrait" paperSize="9" r:id="rId1"/>
  <headerFooter alignWithMargins="0">
    <oddHeader>&amp;L&amp;U
&amp;8
&amp;10
&amp;"Calibri,Standardowy"&amp;11&amp;UNr sprawy 20/2024&amp;R&amp;"-,Standardowy"&amp;11Załącznik nr 1-1</oddHeader>
    <oddFooter>&amp;R &amp;2...........................................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">
      <c r="A1" s="1" t="s">
        <v>24</v>
      </c>
    </row>
    <row r="2" ht="12">
      <c r="A2" s="4"/>
    </row>
    <row r="3" spans="1:9" ht="12.75">
      <c r="A3" s="2"/>
      <c r="B3" s="3" t="s">
        <v>8</v>
      </c>
      <c r="C3" s="2"/>
      <c r="D3" s="5"/>
      <c r="E3" s="5"/>
      <c r="F3" s="5"/>
      <c r="G3" s="5"/>
      <c r="H3" s="5"/>
      <c r="I3" s="2"/>
    </row>
    <row r="4" spans="1:9" ht="12.75">
      <c r="A4" s="3" t="s">
        <v>8</v>
      </c>
      <c r="B4" s="6">
        <f>Arkusz1!H62</f>
        <v>0</v>
      </c>
      <c r="C4" s="7" t="s">
        <v>9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2"/>
    </row>
    <row r="6" spans="1:9" ht="12.75">
      <c r="A6" s="10" t="s">
        <v>16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17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18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19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20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">
      <c r="A15" s="4"/>
    </row>
    <row r="16" spans="1:9" ht="12.75">
      <c r="A16" s="2"/>
      <c r="B16" s="3" t="s">
        <v>8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8</v>
      </c>
      <c r="B17" s="6" t="e">
        <f>Arkusz1!#REF!</f>
        <v>#REF!</v>
      </c>
      <c r="C17" s="7" t="s">
        <v>21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10</v>
      </c>
      <c r="D18" s="9" t="s">
        <v>11</v>
      </c>
      <c r="E18" s="9" t="s">
        <v>12</v>
      </c>
      <c r="F18" s="9" t="s">
        <v>13</v>
      </c>
      <c r="G18" s="9" t="s">
        <v>14</v>
      </c>
      <c r="H18" s="9" t="s">
        <v>15</v>
      </c>
      <c r="I18" s="2"/>
    </row>
    <row r="19" spans="1:9" ht="12.75">
      <c r="A19" s="10" t="s">
        <v>16</v>
      </c>
      <c r="B19" s="2"/>
      <c r="C19" s="11"/>
      <c r="D19" s="12" t="e">
        <f>ROUND((B17-INT(B17))*100,0)</f>
        <v>#REF!</v>
      </c>
      <c r="E19" s="12" t="e">
        <f>IF(B17&gt;=1,VALUE(RIGHT(LEFT(INT(B17),LEN(INT(B17))),3)),0)</f>
        <v>#REF!</v>
      </c>
      <c r="F19" s="12" t="e">
        <f>IF(B17&gt;=1000,VALUE(TEXT(RIGHT(LEFT(INT(B17),LEN(INT(B17))-3),3),"000")),0)</f>
        <v>#REF!</v>
      </c>
      <c r="G19" s="12" t="e">
        <f>IF(B17&gt;=1000000,VALUE(TEXT(RIGHT(LEFT(INT(B17),LEN(INT(B17))-6),3),"000")),0)</f>
        <v>#REF!</v>
      </c>
      <c r="H19" s="12" t="e">
        <f>IF(B17&gt;=1000000000,VALUE(TEXT(RIGHT(LEFT(INT(B17),LEN(INT(B17))-9),3),"000")),0)</f>
        <v>#REF!</v>
      </c>
      <c r="I19" s="2"/>
    </row>
    <row r="20" spans="1:9" ht="12.75">
      <c r="A20" s="10" t="s">
        <v>17</v>
      </c>
      <c r="B20" s="13"/>
      <c r="C20" s="14" t="e">
        <f>ROUND((B17-INT(B17))*100,0)&amp;"/"&amp;100&amp;" groszy"</f>
        <v>#REF!</v>
      </c>
      <c r="D20" s="14" t="e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#REF!</v>
      </c>
      <c r="E20" s="15" t="e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  <v>#REF!</v>
      </c>
      <c r="F20" s="15" t="e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  <v>#REF!</v>
      </c>
      <c r="G20" s="15" t="e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  <v>#REF!</v>
      </c>
      <c r="H20" s="14" t="e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  <v>#REF!</v>
      </c>
      <c r="I20" s="13"/>
    </row>
    <row r="21" spans="1:9" ht="12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18</v>
      </c>
      <c r="B22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19</v>
      </c>
      <c r="B23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20</v>
      </c>
      <c r="B24" s="18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19"/>
      <c r="D24" s="19"/>
      <c r="E24" s="19"/>
      <c r="F24" s="19"/>
      <c r="G24" s="19"/>
      <c r="H24" s="19"/>
      <c r="I24" s="20"/>
    </row>
    <row r="28" ht="12">
      <c r="A28" s="4"/>
    </row>
    <row r="29" spans="1:9" ht="12.75">
      <c r="A29" s="2"/>
      <c r="B29" s="3" t="s">
        <v>8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8</v>
      </c>
      <c r="B30" s="6" t="e">
        <f>Arkusz1!#REF!</f>
        <v>#REF!</v>
      </c>
      <c r="C30" s="7" t="s">
        <v>22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10</v>
      </c>
      <c r="D31" s="9" t="s">
        <v>11</v>
      </c>
      <c r="E31" s="9" t="s">
        <v>12</v>
      </c>
      <c r="F31" s="9" t="s">
        <v>13</v>
      </c>
      <c r="G31" s="9" t="s">
        <v>14</v>
      </c>
      <c r="H31" s="9" t="s">
        <v>15</v>
      </c>
      <c r="I31" s="2"/>
    </row>
    <row r="32" spans="1:9" ht="12.75">
      <c r="A32" s="10" t="s">
        <v>16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17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18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19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20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">
      <c r="A41" s="4"/>
    </row>
    <row r="42" spans="1:9" ht="12.75">
      <c r="A42" s="2"/>
      <c r="B42" s="3" t="s">
        <v>8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8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10</v>
      </c>
      <c r="D44" s="9" t="s">
        <v>11</v>
      </c>
      <c r="E44" s="9" t="s">
        <v>12</v>
      </c>
      <c r="F44" s="9" t="s">
        <v>13</v>
      </c>
      <c r="G44" s="9" t="s">
        <v>14</v>
      </c>
      <c r="H44" s="9" t="s">
        <v>15</v>
      </c>
      <c r="I44" s="2"/>
    </row>
    <row r="45" spans="1:9" ht="12.75">
      <c r="A45" s="10" t="s">
        <v>16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17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18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19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20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">
      <c r="A54" s="4"/>
    </row>
    <row r="55" spans="1:9" ht="12.75">
      <c r="A55" s="2"/>
      <c r="B55" s="3" t="s">
        <v>8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8</v>
      </c>
      <c r="B56" s="6"/>
      <c r="C56" s="7" t="s">
        <v>23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10</v>
      </c>
      <c r="D57" s="9" t="s">
        <v>11</v>
      </c>
      <c r="E57" s="9" t="s">
        <v>12</v>
      </c>
      <c r="F57" s="9" t="s">
        <v>13</v>
      </c>
      <c r="G57" s="9" t="s">
        <v>14</v>
      </c>
      <c r="H57" s="9" t="s">
        <v>15</v>
      </c>
      <c r="I57" s="2"/>
    </row>
    <row r="58" spans="1:9" ht="12.75">
      <c r="A58" s="10" t="s">
        <v>16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17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18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19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20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">
      <c r="A101" s="1" t="s">
        <v>25</v>
      </c>
    </row>
    <row r="102" ht="12">
      <c r="A102" s="4"/>
    </row>
    <row r="103" spans="1:9" ht="12.75">
      <c r="A103" s="2"/>
      <c r="B103" s="3" t="s">
        <v>8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8</v>
      </c>
      <c r="B104" s="6" t="e">
        <f>Arkusz1!#REF!</f>
        <v>#REF!</v>
      </c>
      <c r="C104" s="7" t="s">
        <v>9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10</v>
      </c>
      <c r="D105" s="9" t="s">
        <v>11</v>
      </c>
      <c r="E105" s="9" t="s">
        <v>12</v>
      </c>
      <c r="F105" s="9" t="s">
        <v>13</v>
      </c>
      <c r="G105" s="9" t="s">
        <v>14</v>
      </c>
      <c r="H105" s="9" t="s">
        <v>15</v>
      </c>
      <c r="I105" s="2"/>
    </row>
    <row r="106" spans="1:9" ht="12.75">
      <c r="A106" s="10" t="s">
        <v>16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17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18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19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20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">
      <c r="A115" s="4"/>
    </row>
    <row r="116" spans="1:9" ht="12.75">
      <c r="A116" s="2"/>
      <c r="B116" s="3" t="s">
        <v>8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8</v>
      </c>
      <c r="B117" s="6" t="e">
        <f>Arkusz1!#REF!</f>
        <v>#REF!</v>
      </c>
      <c r="C117" s="7" t="s">
        <v>21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10</v>
      </c>
      <c r="D118" s="9" t="s">
        <v>11</v>
      </c>
      <c r="E118" s="9" t="s">
        <v>12</v>
      </c>
      <c r="F118" s="9" t="s">
        <v>13</v>
      </c>
      <c r="G118" s="9" t="s">
        <v>14</v>
      </c>
      <c r="H118" s="9" t="s">
        <v>15</v>
      </c>
      <c r="I118" s="2"/>
    </row>
    <row r="119" spans="1:9" ht="12.75">
      <c r="A119" s="10" t="s">
        <v>16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17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18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19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20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">
      <c r="A128" s="4"/>
    </row>
    <row r="129" spans="1:9" ht="12.75">
      <c r="A129" s="2"/>
      <c r="B129" s="3" t="s">
        <v>8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8</v>
      </c>
      <c r="B130" s="6" t="e">
        <f>Arkusz1!#REF!</f>
        <v>#REF!</v>
      </c>
      <c r="C130" s="7" t="s">
        <v>22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10</v>
      </c>
      <c r="D131" s="9" t="s">
        <v>11</v>
      </c>
      <c r="E131" s="9" t="s">
        <v>12</v>
      </c>
      <c r="F131" s="9" t="s">
        <v>13</v>
      </c>
      <c r="G131" s="9" t="s">
        <v>14</v>
      </c>
      <c r="H131" s="9" t="s">
        <v>15</v>
      </c>
      <c r="I131" s="2"/>
    </row>
    <row r="132" spans="1:9" ht="12.75">
      <c r="A132" s="10" t="s">
        <v>16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17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18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19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20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">
      <c r="A141" s="4"/>
    </row>
    <row r="142" spans="1:9" ht="12.75">
      <c r="A142" s="2"/>
      <c r="B142" s="3" t="s">
        <v>8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8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10</v>
      </c>
      <c r="D144" s="9" t="s">
        <v>11</v>
      </c>
      <c r="E144" s="9" t="s">
        <v>12</v>
      </c>
      <c r="F144" s="9" t="s">
        <v>13</v>
      </c>
      <c r="G144" s="9" t="s">
        <v>14</v>
      </c>
      <c r="H144" s="9" t="s">
        <v>15</v>
      </c>
      <c r="I144" s="2"/>
    </row>
    <row r="145" spans="1:9" ht="12.75">
      <c r="A145" s="10" t="s">
        <v>16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17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18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19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20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">
      <c r="A154" s="4"/>
    </row>
    <row r="155" spans="1:9" ht="12.75">
      <c r="A155" s="2"/>
      <c r="B155" s="3" t="s">
        <v>8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8</v>
      </c>
      <c r="B156" s="6"/>
      <c r="C156" s="7" t="s">
        <v>23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10</v>
      </c>
      <c r="D157" s="9" t="s">
        <v>11</v>
      </c>
      <c r="E157" s="9" t="s">
        <v>12</v>
      </c>
      <c r="F157" s="9" t="s">
        <v>13</v>
      </c>
      <c r="G157" s="9" t="s">
        <v>14</v>
      </c>
      <c r="H157" s="9" t="s">
        <v>15</v>
      </c>
      <c r="I157" s="2"/>
    </row>
    <row r="158" spans="1:9" ht="12.75">
      <c r="A158" s="10" t="s">
        <v>16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17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18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19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20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">
      <c r="A201" s="1" t="s">
        <v>26</v>
      </c>
    </row>
    <row r="202" ht="12">
      <c r="A202" s="4"/>
    </row>
    <row r="203" spans="1:9" ht="12.75">
      <c r="A203" s="2"/>
      <c r="B203" s="3" t="s">
        <v>8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8</v>
      </c>
      <c r="B204" s="6" t="e">
        <f>Arkusz1!#REF!</f>
        <v>#REF!</v>
      </c>
      <c r="C204" s="7" t="s">
        <v>9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10</v>
      </c>
      <c r="D205" s="9" t="s">
        <v>11</v>
      </c>
      <c r="E205" s="9" t="s">
        <v>12</v>
      </c>
      <c r="F205" s="9" t="s">
        <v>13</v>
      </c>
      <c r="G205" s="9" t="s">
        <v>14</v>
      </c>
      <c r="H205" s="9" t="s">
        <v>15</v>
      </c>
      <c r="I205" s="2"/>
    </row>
    <row r="206" spans="1:9" ht="12.75">
      <c r="A206" s="10" t="s">
        <v>16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17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18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19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20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">
      <c r="A215" s="4"/>
    </row>
    <row r="216" spans="1:9" ht="12.75">
      <c r="A216" s="2"/>
      <c r="B216" s="3" t="s">
        <v>8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8</v>
      </c>
      <c r="B217" s="6" t="e">
        <f>Arkusz1!#REF!</f>
        <v>#REF!</v>
      </c>
      <c r="C217" s="7" t="s">
        <v>21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10</v>
      </c>
      <c r="D218" s="9" t="s">
        <v>11</v>
      </c>
      <c r="E218" s="9" t="s">
        <v>12</v>
      </c>
      <c r="F218" s="9" t="s">
        <v>13</v>
      </c>
      <c r="G218" s="9" t="s">
        <v>14</v>
      </c>
      <c r="H218" s="9" t="s">
        <v>15</v>
      </c>
      <c r="I218" s="2"/>
    </row>
    <row r="219" spans="1:9" ht="12.75">
      <c r="A219" s="10" t="s">
        <v>16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17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18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19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20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">
      <c r="A228" s="4"/>
    </row>
    <row r="229" spans="1:9" ht="12.75">
      <c r="A229" s="2"/>
      <c r="B229" s="3" t="s">
        <v>8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8</v>
      </c>
      <c r="B230" s="6" t="e">
        <f>Arkusz1!#REF!</f>
        <v>#REF!</v>
      </c>
      <c r="C230" s="7" t="s">
        <v>22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10</v>
      </c>
      <c r="D231" s="9" t="s">
        <v>11</v>
      </c>
      <c r="E231" s="9" t="s">
        <v>12</v>
      </c>
      <c r="F231" s="9" t="s">
        <v>13</v>
      </c>
      <c r="G231" s="9" t="s">
        <v>14</v>
      </c>
      <c r="H231" s="9" t="s">
        <v>15</v>
      </c>
      <c r="I231" s="2"/>
    </row>
    <row r="232" spans="1:9" ht="12.75">
      <c r="A232" s="10" t="s">
        <v>16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17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18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19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20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">
      <c r="A241" s="4"/>
    </row>
    <row r="242" spans="1:9" ht="12.75">
      <c r="A242" s="2"/>
      <c r="B242" s="3" t="s">
        <v>8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8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10</v>
      </c>
      <c r="D244" s="9" t="s">
        <v>11</v>
      </c>
      <c r="E244" s="9" t="s">
        <v>12</v>
      </c>
      <c r="F244" s="9" t="s">
        <v>13</v>
      </c>
      <c r="G244" s="9" t="s">
        <v>14</v>
      </c>
      <c r="H244" s="9" t="s">
        <v>15</v>
      </c>
      <c r="I244" s="2"/>
    </row>
    <row r="245" spans="1:9" ht="12.75">
      <c r="A245" s="10" t="s">
        <v>16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17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18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19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20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">
      <c r="A254" s="4"/>
    </row>
    <row r="255" spans="1:9" ht="12.75">
      <c r="A255" s="2"/>
      <c r="B255" s="3" t="s">
        <v>8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8</v>
      </c>
      <c r="B256" s="6"/>
      <c r="C256" s="7" t="s">
        <v>23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10</v>
      </c>
      <c r="D257" s="9" t="s">
        <v>11</v>
      </c>
      <c r="E257" s="9" t="s">
        <v>12</v>
      </c>
      <c r="F257" s="9" t="s">
        <v>13</v>
      </c>
      <c r="G257" s="9" t="s">
        <v>14</v>
      </c>
      <c r="H257" s="9" t="s">
        <v>15</v>
      </c>
      <c r="I257" s="2"/>
    </row>
    <row r="258" spans="1:9" ht="12.75">
      <c r="A258" s="10" t="s">
        <v>16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17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18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19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20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">
      <c r="A301" s="1" t="s">
        <v>27</v>
      </c>
    </row>
    <row r="302" ht="12">
      <c r="A302" s="4"/>
    </row>
    <row r="303" spans="1:9" ht="12.75">
      <c r="A303" s="2"/>
      <c r="B303" s="3" t="s">
        <v>8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8</v>
      </c>
      <c r="B304" s="6" t="e">
        <f>Arkusz1!#REF!</f>
        <v>#REF!</v>
      </c>
      <c r="C304" s="7" t="s">
        <v>9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10</v>
      </c>
      <c r="D305" s="9" t="s">
        <v>11</v>
      </c>
      <c r="E305" s="9" t="s">
        <v>12</v>
      </c>
      <c r="F305" s="9" t="s">
        <v>13</v>
      </c>
      <c r="G305" s="9" t="s">
        <v>14</v>
      </c>
      <c r="H305" s="9" t="s">
        <v>15</v>
      </c>
      <c r="I305" s="2"/>
    </row>
    <row r="306" spans="1:9" ht="12.75">
      <c r="A306" s="10" t="s">
        <v>16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17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18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19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20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">
      <c r="A315" s="4"/>
    </row>
    <row r="316" spans="1:9" ht="12.75">
      <c r="A316" s="2"/>
      <c r="B316" s="3" t="s">
        <v>8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8</v>
      </c>
      <c r="B317" s="6" t="e">
        <f>Arkusz1!#REF!</f>
        <v>#REF!</v>
      </c>
      <c r="C317" s="7" t="s">
        <v>21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10</v>
      </c>
      <c r="D318" s="9" t="s">
        <v>11</v>
      </c>
      <c r="E318" s="9" t="s">
        <v>12</v>
      </c>
      <c r="F318" s="9" t="s">
        <v>13</v>
      </c>
      <c r="G318" s="9" t="s">
        <v>14</v>
      </c>
      <c r="H318" s="9" t="s">
        <v>15</v>
      </c>
      <c r="I318" s="2"/>
    </row>
    <row r="319" spans="1:9" ht="12.75">
      <c r="A319" s="10" t="s">
        <v>16</v>
      </c>
      <c r="B319" s="2"/>
      <c r="C319" s="11"/>
      <c r="D319" s="12" t="e">
        <f>ROUND((B317-INT(B317))*100,0)</f>
        <v>#REF!</v>
      </c>
      <c r="E319" s="12" t="e">
        <f>IF(B317&gt;=1,VALUE(RIGHT(LEFT(INT(B317),LEN(INT(B317))),3)),0)</f>
        <v>#REF!</v>
      </c>
      <c r="F319" s="12" t="e">
        <f>IF(B317&gt;=1000,VALUE(TEXT(RIGHT(LEFT(INT(B317),LEN(INT(B317))-3),3),"000")),0)</f>
        <v>#REF!</v>
      </c>
      <c r="G319" s="12" t="e">
        <f>IF(B317&gt;=1000000,VALUE(TEXT(RIGHT(LEFT(INT(B317),LEN(INT(B317))-6),3),"000")),0)</f>
        <v>#REF!</v>
      </c>
      <c r="H319" s="12" t="e">
        <f>IF(B317&gt;=1000000000,VALUE(TEXT(RIGHT(LEFT(INT(B317),LEN(INT(B317))-9),3),"000")),0)</f>
        <v>#REF!</v>
      </c>
      <c r="I319" s="2"/>
    </row>
    <row r="320" spans="1:9" ht="12.75">
      <c r="A320" s="10" t="s">
        <v>17</v>
      </c>
      <c r="B320" s="13"/>
      <c r="C320" s="14" t="e">
        <f>ROUND((B317-INT(B317))*100,0)&amp;"/"&amp;100&amp;" groszy"</f>
        <v>#REF!</v>
      </c>
      <c r="D320" s="14" t="e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#REF!</v>
      </c>
      <c r="E320" s="15" t="e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  <v>#REF!</v>
      </c>
      <c r="F320" s="15" t="e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  <v>#REF!</v>
      </c>
      <c r="G320" s="15" t="e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  <v>#REF!</v>
      </c>
      <c r="H320" s="14" t="e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  <v>#REF!</v>
      </c>
      <c r="I320" s="13"/>
    </row>
    <row r="321" spans="1:9" ht="12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18</v>
      </c>
      <c r="B322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>W polu z kwotą nie znajduje się liczba</v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19</v>
      </c>
      <c r="B323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>W polu z kwotą nie znajduje się liczba</v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20</v>
      </c>
      <c r="B324" s="18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>W polu z kwotą nie znajduje się liczba</v>
      </c>
      <c r="C324" s="19"/>
      <c r="D324" s="19"/>
      <c r="E324" s="19"/>
      <c r="F324" s="19"/>
      <c r="G324" s="19"/>
      <c r="H324" s="19"/>
      <c r="I324" s="20"/>
    </row>
    <row r="328" ht="12">
      <c r="A328" s="4"/>
    </row>
    <row r="329" spans="1:9" ht="12.75">
      <c r="A329" s="2"/>
      <c r="B329" s="3" t="s">
        <v>8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8</v>
      </c>
      <c r="B330" s="6" t="e">
        <f>Arkusz1!#REF!</f>
        <v>#REF!</v>
      </c>
      <c r="C330" s="7" t="s">
        <v>22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10</v>
      </c>
      <c r="D331" s="9" t="s">
        <v>11</v>
      </c>
      <c r="E331" s="9" t="s">
        <v>12</v>
      </c>
      <c r="F331" s="9" t="s">
        <v>13</v>
      </c>
      <c r="G331" s="9" t="s">
        <v>14</v>
      </c>
      <c r="H331" s="9" t="s">
        <v>15</v>
      </c>
      <c r="I331" s="2"/>
    </row>
    <row r="332" spans="1:9" ht="12.75">
      <c r="A332" s="10" t="s">
        <v>16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17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18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19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20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">
      <c r="A341" s="4"/>
    </row>
    <row r="342" spans="1:9" ht="12.75">
      <c r="A342" s="2"/>
      <c r="B342" s="3" t="s">
        <v>8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8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10</v>
      </c>
      <c r="D344" s="9" t="s">
        <v>11</v>
      </c>
      <c r="E344" s="9" t="s">
        <v>12</v>
      </c>
      <c r="F344" s="9" t="s">
        <v>13</v>
      </c>
      <c r="G344" s="9" t="s">
        <v>14</v>
      </c>
      <c r="H344" s="9" t="s">
        <v>15</v>
      </c>
      <c r="I344" s="2"/>
    </row>
    <row r="345" spans="1:9" ht="12.75">
      <c r="A345" s="10" t="s">
        <v>16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17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18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19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20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">
      <c r="A354" s="4"/>
    </row>
    <row r="355" spans="1:9" ht="12.75">
      <c r="A355" s="2"/>
      <c r="B355" s="3" t="s">
        <v>8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8</v>
      </c>
      <c r="B356" s="6"/>
      <c r="C356" s="7" t="s">
        <v>23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10</v>
      </c>
      <c r="D357" s="9" t="s">
        <v>11</v>
      </c>
      <c r="E357" s="9" t="s">
        <v>12</v>
      </c>
      <c r="F357" s="9" t="s">
        <v>13</v>
      </c>
      <c r="G357" s="9" t="s">
        <v>14</v>
      </c>
      <c r="H357" s="9" t="s">
        <v>15</v>
      </c>
      <c r="I357" s="2"/>
    </row>
    <row r="358" spans="1:9" ht="12.75">
      <c r="A358" s="10" t="s">
        <v>16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17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18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19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20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domzakrz</dc:creator>
  <cp:keywords/>
  <dc:description/>
  <cp:lastModifiedBy>Jarosław Skobel</cp:lastModifiedBy>
  <cp:lastPrinted>2024-04-03T05:39:28Z</cp:lastPrinted>
  <dcterms:created xsi:type="dcterms:W3CDTF">2009-12-18T08:56:25Z</dcterms:created>
  <dcterms:modified xsi:type="dcterms:W3CDTF">2024-04-03T06:07:49Z</dcterms:modified>
  <cp:category/>
  <cp:version/>
  <cp:contentType/>
  <cp:contentStatus/>
</cp:coreProperties>
</file>