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1720" windowHeight="9105" firstSheet="45" activeTab="4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45" sheetId="45" r:id="rId45"/>
    <sheet name="Pakiet 46" sheetId="46" r:id="rId46"/>
    <sheet name="Pakiet 47" sheetId="47" r:id="rId47"/>
    <sheet name="Pakiet 48" sheetId="48" r:id="rId48"/>
    <sheet name="Pakiet 49" sheetId="49" r:id="rId49"/>
    <sheet name="Pakiet 50" sheetId="50" r:id="rId50"/>
    <sheet name="Pakiet 51 " sheetId="51" r:id="rId51"/>
    <sheet name="Pakiet 52" sheetId="52" r:id="rId52"/>
    <sheet name="Pakiet 53" sheetId="53" r:id="rId53"/>
    <sheet name="Pakiet 54" sheetId="54" r:id="rId54"/>
    <sheet name="Pakiet 55" sheetId="55" r:id="rId55"/>
    <sheet name="Pakiet 56" sheetId="56" r:id="rId56"/>
    <sheet name="Pakiet 57" sheetId="57" r:id="rId57"/>
    <sheet name="Pakiet 58" sheetId="58" r:id="rId58"/>
    <sheet name="Pakiet 59" sheetId="59" r:id="rId59"/>
    <sheet name="Pakiet 60 " sheetId="60" r:id="rId60"/>
    <sheet name="Pakiet 61" sheetId="61" r:id="rId61"/>
    <sheet name="Pakiet 62" sheetId="62" r:id="rId62"/>
    <sheet name="Pakiet 63" sheetId="63" r:id="rId63"/>
    <sheet name="Pakiet 64" sheetId="64" r:id="rId64"/>
    <sheet name="Pakiet 65" sheetId="65" r:id="rId65"/>
    <sheet name="Pakiet 66" sheetId="66" r:id="rId66"/>
    <sheet name="Pakiet 67" sheetId="67" r:id="rId67"/>
    <sheet name="Pakiet 68" sheetId="68" r:id="rId68"/>
    <sheet name="Pakiet 69" sheetId="69" r:id="rId69"/>
    <sheet name="Pakiet 70" sheetId="70" r:id="rId70"/>
    <sheet name="Pakiet 71" sheetId="71" r:id="rId71"/>
    <sheet name="Pakiet 72" sheetId="72" r:id="rId72"/>
    <sheet name="Pakiet 73" sheetId="73" r:id="rId73"/>
    <sheet name="Pakiet 74" sheetId="74" r:id="rId74"/>
    <sheet name="Pakiet 75" sheetId="75" r:id="rId75"/>
    <sheet name="Pakiet 76" sheetId="76" r:id="rId76"/>
    <sheet name="Pakiet 77" sheetId="77" r:id="rId77"/>
    <sheet name="Pakiet  78" sheetId="78" r:id="rId78"/>
    <sheet name="Pakiet 79" sheetId="79" r:id="rId79"/>
    <sheet name="Pakiet 80" sheetId="80" r:id="rId80"/>
    <sheet name="Pakiet 81" sheetId="81" r:id="rId81"/>
    <sheet name="Pakiet 82" sheetId="82" r:id="rId82"/>
    <sheet name="Pakiet 83" sheetId="83" r:id="rId83"/>
    <sheet name="Pakiet 84" sheetId="84" r:id="rId84"/>
    <sheet name="Pakiet 85" sheetId="85" r:id="rId85"/>
    <sheet name="Pakiet 86" sheetId="86" r:id="rId86"/>
    <sheet name="Pakiet 87" sheetId="87" r:id="rId87"/>
    <sheet name="Pakiet 88" sheetId="88" r:id="rId88"/>
    <sheet name="Pakiet 89" sheetId="89" r:id="rId89"/>
    <sheet name="Pakiet 90" sheetId="90" r:id="rId90"/>
    <sheet name="Pakiet 91" sheetId="91" r:id="rId91"/>
    <sheet name="Pakiet 92" sheetId="92" r:id="rId92"/>
    <sheet name="Pakiet 93" sheetId="93" r:id="rId93"/>
    <sheet name="Pakiet 94" sheetId="94" r:id="rId94"/>
    <sheet name="Pakiet 95" sheetId="95" r:id="rId95"/>
    <sheet name="Pakiet 96 " sheetId="96" r:id="rId96"/>
    <sheet name="Pakiet 97" sheetId="97" r:id="rId97"/>
    <sheet name="Pakiet 98" sheetId="98" r:id="rId98"/>
  </sheets>
  <definedNames/>
  <calcPr fullCalcOnLoad="1"/>
</workbook>
</file>

<file path=xl/sharedStrings.xml><?xml version="1.0" encoding="utf-8"?>
<sst xmlns="http://schemas.openxmlformats.org/spreadsheetml/2006/main" count="3482" uniqueCount="404">
  <si>
    <t>Lp.</t>
  </si>
  <si>
    <t>Nazwa</t>
  </si>
  <si>
    <t>Szacunkowe zapotrzebowanie na okres obowiązywania umowy</t>
  </si>
  <si>
    <t>J.m.</t>
  </si>
  <si>
    <t>Ilość zrealizowana</t>
  </si>
  <si>
    <t>Ilość zamówiona</t>
  </si>
  <si>
    <t>Umowa:</t>
  </si>
  <si>
    <t>Kontrahent:</t>
  </si>
  <si>
    <t>2</t>
  </si>
  <si>
    <t>3</t>
  </si>
  <si>
    <t>4</t>
  </si>
  <si>
    <t>5</t>
  </si>
  <si>
    <t>Vat         %</t>
  </si>
  <si>
    <t>Pakiet 1</t>
  </si>
  <si>
    <t>Pakiet 2</t>
  </si>
  <si>
    <t>Pakiet 3</t>
  </si>
  <si>
    <t>Cena jednostkowa netto</t>
  </si>
  <si>
    <t>Cena netto (kol. 4x6)</t>
  </si>
  <si>
    <t>Wartość netto zużycia             (kol. 6x10)</t>
  </si>
  <si>
    <t>10</t>
  </si>
  <si>
    <t>Wartość brutto zużycia                   (kol. 12+Vat)</t>
  </si>
  <si>
    <t>Cena brutto             (kol. 7+Vat)</t>
  </si>
  <si>
    <t>Wartość brutto pozostała do realizacji         (kol. 9-13)</t>
  </si>
  <si>
    <t>Pakiet 10</t>
  </si>
  <si>
    <t>Pakiet 9</t>
  </si>
  <si>
    <t>Pakiet 8</t>
  </si>
  <si>
    <t>Pakiet 7</t>
  </si>
  <si>
    <t>Pakiet 6</t>
  </si>
  <si>
    <t>Pakiet 5</t>
  </si>
  <si>
    <t>Pakiet 4</t>
  </si>
  <si>
    <t>Nr katalogowy / nazwa własna</t>
  </si>
  <si>
    <t>Komórki oznaczone kolorem wypełniane są automatycznie</t>
  </si>
  <si>
    <t>*</t>
  </si>
  <si>
    <t>Uwaga! Wykonawca wypełnia tylko do kolumny 9.</t>
  </si>
  <si>
    <t>Podpis i pieczątka</t>
  </si>
  <si>
    <t>upoważnionego przedstawiciela Wykonawcy</t>
  </si>
  <si>
    <t>Wykonawca zobowiązany jest do przesłania wypełnionego formularza cewnowego po wyborze jego oferty jako najkorzystniejszej na adres: zamowienia@wss.zgierz.pl</t>
  </si>
  <si>
    <t>Cewnik Foleya z końcówką Couveliera CH 20,22</t>
  </si>
  <si>
    <t>szt.</t>
  </si>
  <si>
    <t>Cewniki Couveliera CH od 10 do 24</t>
  </si>
  <si>
    <t>Zestaw cewnika dwuświatlowego dializacyjnego, cewnik silikonowy z poliuretanem. Monitorowanie pozycji cewnika podczas jego zakładania przy pomocy przedsionkowego EKG ,   z  igłą V, z  prowadnicą tytanowo – niklową, z pamięcią kształtu, sterylny. Skład zestawu: skalpel, strzykawka trzyczęściowa 5 ml, igła Seldingera typu V, bezigłowy port dla kazdego kanału,  ruchome skrzydełko mocujące pakowane w oddzielnej torebce, chroniące przed rozsypaniem podczas otwierania zestawu. Zamknięcia kanałów automatycznymi beziglowymi zastawkami.  Rozmiar 12F  , kanały 2x1G, Dlugość cewnika 15cm, 17cm, 20cm.</t>
  </si>
  <si>
    <t>Zestaw cewnika dwuświatlowego dializacyjnego, Skład Zestawu: 1 x rozszerzacz dwukrokowy 10-12 Fr , 2 x kapsle do iniekcji, 1 x prowadnik Ø 0.96 mm  (.038’’) / L = 70 cm, 1 x 5 ml strzykawka typu Luer-lock, 1 x kaniula Seldinger, Ø1.3 x 70 mm, 18G x 2 3/4’’ z zawór odcinający krew, 1 x cewnik z podwójnym światłem, taca, Zdejmowalna, samoprzylepna, etykieta w celu dołączenia do dokumentacji pacjenta. Cewnik z podwójnym światłem typu D umożliwia przepływ laminarny przy zmniejszonej średnicy.  Cewnik zakrzywiony  rozmiar 11,5F dł. 15cm i 20 cm, 13,5F dł. 15cm i 20cm. Cewnik prosty  11,5F dł. 15cm, 20cm, 25 cm,  13,5F 15cm, 20cm, 25cm.</t>
  </si>
  <si>
    <t>50</t>
  </si>
  <si>
    <t>Cewniki do odsysania dróg oddechowych dla dorosłych</t>
  </si>
  <si>
    <t>Cewniki do podawania tlenu dla dorosłych z częścią nosowo - silikonową z drenem</t>
  </si>
  <si>
    <t>Cewnik Foleya</t>
  </si>
  <si>
    <t>Cewniki Couveliera</t>
  </si>
  <si>
    <t>Zestawy cewników</t>
  </si>
  <si>
    <t>Cewniki do podawania tlenu</t>
  </si>
  <si>
    <t xml:space="preserve">Cewniki do żyly pępowinowej z kontrastującego w RTG PCV Fr. 5 - 7 </t>
  </si>
  <si>
    <t>szt</t>
  </si>
  <si>
    <t xml:space="preserve">Igła do znieczuleń splotów w rozm 08/100 mm i 07/50mm </t>
  </si>
  <si>
    <t>Cewnik pokryty materiałem antybakteryjnym Certofix</t>
  </si>
  <si>
    <t>Cewnik moczowodowy z zakończeniem Couveliera CH 10</t>
  </si>
  <si>
    <t>Cewnik moczowodowy z zakończeniem Couveliera CH 12</t>
  </si>
  <si>
    <t>Cewnik moczowodowy z zakończeniem Couveliera CH 14</t>
  </si>
  <si>
    <t>Cewnik moczowodowy</t>
  </si>
  <si>
    <t>szczoteczka cytologiczna do pobierania materiału z  tarczy i kanału szyjki macicy, typ wachlarza.Sprężyste włosie które dobrze zbiera materaiał.</t>
  </si>
  <si>
    <t>szczoteczka cytologiczna</t>
  </si>
  <si>
    <t>Czujnik do pulsoksymetru</t>
  </si>
  <si>
    <t>Elektroda jednorazowa powierzchniowa żelowa , kabel 10 cm , złącze TP 0,7 mm męskie , powierzchniowe pomiarowa 15 / 20 mm op a 12 szt.</t>
  </si>
  <si>
    <t>op</t>
  </si>
  <si>
    <t>Elektroda jednorazowa powierzchniowa</t>
  </si>
  <si>
    <t>Pakiet 11</t>
  </si>
  <si>
    <t>Pakiet 12</t>
  </si>
  <si>
    <t>op.</t>
  </si>
  <si>
    <t xml:space="preserve">Elektrody do monitorowania EKG </t>
  </si>
  <si>
    <t>Pakiet 13</t>
  </si>
  <si>
    <t>Elektroda do stymulacji-induktory rozm 7 F</t>
  </si>
  <si>
    <t>Elektroda do stymulacji wewnętrznej przezżylnej rozm 6 F</t>
  </si>
  <si>
    <t>Elektroda do stymulacji</t>
  </si>
  <si>
    <t>Pakiet 14</t>
  </si>
  <si>
    <t>Elektrody do czasowej stymulacji serca</t>
  </si>
  <si>
    <t>Elektrody do stymulacji serca</t>
  </si>
  <si>
    <t>Pakiet 15</t>
  </si>
  <si>
    <t>Elektroda igłowa koncentryczna jednorazowa 26 G z kablem a 25 szt</t>
  </si>
  <si>
    <t>Elektroda jednorazowa powierzchniowa samoprzylepna nieżelowa, a 50 szt</t>
  </si>
  <si>
    <t>Elektrody miseczkowe srebrne, śr. 10 mm a 10 szt</t>
  </si>
  <si>
    <t xml:space="preserve">Elektrody </t>
  </si>
  <si>
    <t>Pakiet 16</t>
  </si>
  <si>
    <t>fartuch foliowy a 100 szt.</t>
  </si>
  <si>
    <t>fartuch foliowy</t>
  </si>
  <si>
    <t>Pakiet 17</t>
  </si>
  <si>
    <t>Filtr powietrza do inkubatora</t>
  </si>
  <si>
    <t>Pakiet 18</t>
  </si>
  <si>
    <t>Filtr do żywienia pozajelitowego - lipidyfiltr 1,2um o wypełnieniu2,4 ml i przepływie 11/min.Sterylny, pakowany pojedynczo, przepuszczalny dla lipidów, zawiera linie o wypełnieniu mikro przed i za filtrem,Zatrzymuje bakterie ,drożdże, grzyby, cząstki nieorganiczne i inne mikroorganizmy, zatrzymuje pęcherzyki powietrza.</t>
  </si>
  <si>
    <t>Filtr do żywienia pozajelitowego</t>
  </si>
  <si>
    <t>Pakiet 19</t>
  </si>
  <si>
    <t>Filtry do respiratora Newport śr 80 mm</t>
  </si>
  <si>
    <t>Filtry do respiratora Newport</t>
  </si>
  <si>
    <t>Pakiet 20</t>
  </si>
  <si>
    <t>Filtry oddechowe</t>
  </si>
  <si>
    <t>Pakiet 21</t>
  </si>
  <si>
    <t>Bezigłowy przyrząd do pobierania</t>
  </si>
  <si>
    <t>Pakiet 22</t>
  </si>
  <si>
    <t>Igły do nakłuć lędźwiowych</t>
  </si>
  <si>
    <t>Pakiet 23</t>
  </si>
  <si>
    <t>Igły Spinocan 22 G x 88 mm a 25 szt</t>
  </si>
  <si>
    <t>Igły do nakłuć Spinocan 18 G x 3,5, 1,3 x 88 mm a 25 szt</t>
  </si>
  <si>
    <t>Igły do nakłuć Spinocan 22 G x 3,5, 0,7 x 88 mm</t>
  </si>
  <si>
    <t>Igły Spinocan 25 G x 120 mm a 25 szt z przezroczystym uchwytem o eliptycznym kształcie z dodatkowymi znacznikami z czterema okienkami i dodatkowym pryzmatem wewnątrz igły.</t>
  </si>
  <si>
    <t>Igły Spinocan25G x 88 mm a 25 szt z przezroczystym uchwytem o eliptycznym kształcie z czterema okienkami i dodatkowym pryzmatem wewnątrz igły.Znacznik w postaci strzałki wskazujący ułożenie szlifu igły.</t>
  </si>
  <si>
    <t>Igły Spinocan</t>
  </si>
  <si>
    <t>Pakiet 24</t>
  </si>
  <si>
    <t>Klipsy jednorazowe do klipsownicy EZ Clip , standardowe , Kąt rozwarcia 135 st., dł . Ramion klipsa 7,5mm.</t>
  </si>
  <si>
    <t>Klipsy jednorazowe do klipsownicy EZ Clip , długie , Kąt rozwarcia 90 st., dł ramiona klipsa 9 mm</t>
  </si>
  <si>
    <t xml:space="preserve">Zestaw do przezskórnej Gastrostomii endoskopowej , przezroczysty termoczuły , Rozmiar 16 , 20 </t>
  </si>
  <si>
    <t>Samorozprężalne stenty przełykowe</t>
  </si>
  <si>
    <t xml:space="preserve">Klipsy jednorazowe </t>
  </si>
  <si>
    <t>Pakiet 25</t>
  </si>
  <si>
    <t xml:space="preserve">Kubki jednorazowe </t>
  </si>
  <si>
    <t>Pakiet 26</t>
  </si>
  <si>
    <t>Linia do żywienia</t>
  </si>
  <si>
    <t>Pakiet 27</t>
  </si>
  <si>
    <t>Zestaw do pomiaru cisnienia metodą krwawą z możliwością podłączenia do butelki z plynem infuzyjnym , złączka typ RJ jednorazowego użytku , jałowy</t>
  </si>
  <si>
    <t>Przetwornik do pomiaru ciśnienia metodą krwawą z wtykiem RJ kompatybilne z monitorem EDAN M 80</t>
  </si>
  <si>
    <t>Pakiet 28</t>
  </si>
  <si>
    <t>sz</t>
  </si>
  <si>
    <t>Pakiet 29</t>
  </si>
  <si>
    <t>Maski twarzowe do podawania tlenu dla dorosłych z rurką</t>
  </si>
  <si>
    <t>Maski twarzowe z mankietem powietrznym do natlenowania chorych rozm. 0,1,2,3,4,5,6</t>
  </si>
  <si>
    <t>Nebulizator lekowy jednorazowy z maską i gumką mocującą z drenem powyżej 200 cm</t>
  </si>
  <si>
    <t>Maski do podawania tlenu dla dorosłych z drenem ok. 200 cm</t>
  </si>
  <si>
    <t>Maski do podawania tlenu dla dzieci</t>
  </si>
  <si>
    <t>Maski twarzowe</t>
  </si>
  <si>
    <t>Pakiet 30</t>
  </si>
  <si>
    <t>Nakłuwacze</t>
  </si>
  <si>
    <t>Pakiet 31</t>
  </si>
  <si>
    <t xml:space="preserve">Obwody oddechowe do respiratorów ze złączem </t>
  </si>
  <si>
    <t>Obwody oddechowe do aparatów do znieczuleń z workiem</t>
  </si>
  <si>
    <t>Zamknięty system do odsysania do stosowania przez 72 H</t>
  </si>
  <si>
    <t>Zamknięty system do inhalacji, nebulizacji do nawilżacza o poj. 500 ml</t>
  </si>
  <si>
    <t>Zamknięty system do inhalacji nebulizacji do nawilżacza o poj. 1000 ml</t>
  </si>
  <si>
    <t>Obwody oddechowe</t>
  </si>
  <si>
    <t>Pakiet 32</t>
  </si>
  <si>
    <t>ostrza chirurgiczne w rozm.10, 11-15, 20 - 24 pakowane a 100 szt</t>
  </si>
  <si>
    <t>Ostrza chirurgiczne</t>
  </si>
  <si>
    <t>Pakiet 33</t>
  </si>
  <si>
    <t>Ostrza do strzygarki</t>
  </si>
  <si>
    <t>Pakiet 34</t>
  </si>
  <si>
    <t>Papier do defibrylatora DEFIMAX</t>
  </si>
  <si>
    <t>papier do EKG 58x25 EKO 12 mm</t>
  </si>
  <si>
    <t>rolka</t>
  </si>
  <si>
    <t>Papier do defibrylatora do aparatu Nihon Kohden TEC 5531Ka 10 szt.</t>
  </si>
  <si>
    <t>Pakiet 35</t>
  </si>
  <si>
    <t>Papier termoczuły w rolce 80mm do aparatu typ E30G z nadrukiem</t>
  </si>
  <si>
    <t>Papier do defibrylatora typ ZOLL M SERIES CCt</t>
  </si>
  <si>
    <t>Papier termoczuły nabłyszczany 110 mm x 18m do aparatu USG oka</t>
  </si>
  <si>
    <t>Papiery</t>
  </si>
  <si>
    <t>Pakiet 36</t>
  </si>
  <si>
    <t>Pasta do Holtera Everi</t>
  </si>
  <si>
    <t>Pakiet 37</t>
  </si>
  <si>
    <t>Grubościenny pojemnik na ostrza i igły bez możliwosci ponownego otwarcia po zamknięciu 2 l</t>
  </si>
  <si>
    <t>Pakiet 38</t>
  </si>
  <si>
    <t>Pończochy p/żylakowe</t>
  </si>
  <si>
    <t>Pakiet 39</t>
  </si>
  <si>
    <t>Prowadnice do rurek intubacyjnych rozm.35cm, prowadnica aluminiowa pokryta PCV, CH 6 dla rurek 2,5 - 5,0 oraz 6,0 - 10,0</t>
  </si>
  <si>
    <t>Prowadnice do rurek intubacyjnych</t>
  </si>
  <si>
    <t>Pakiet 40</t>
  </si>
  <si>
    <t>Przyrządy do przetaczania krwi bez igły z możliwością regulacji przepływu</t>
  </si>
  <si>
    <t>Przedłużacze do leków światłoczułych bursztynowe dł. 1500 mm</t>
  </si>
  <si>
    <t>Przedłużacze do leków światłoczułych przezroczyste  dł. 1500 mm  BIAŁY</t>
  </si>
  <si>
    <t>Pakiet 41</t>
  </si>
  <si>
    <t xml:space="preserve">Przyrządy do enemy, worek foliowy z podziałką </t>
  </si>
  <si>
    <t>Przyrządy do enemy</t>
  </si>
  <si>
    <t>Pakiet 42</t>
  </si>
  <si>
    <t>Przyrządy do przetaczania płynów infuzyjnych bez igły</t>
  </si>
  <si>
    <t>Przyrządy do przetaczania płynów</t>
  </si>
  <si>
    <t>Pakiet 43</t>
  </si>
  <si>
    <t>Butelka do długotrwałego odsysania ran o pojemności - 200 - 300 ml, jednorazowa Redon</t>
  </si>
  <si>
    <t>Butelka Redon</t>
  </si>
  <si>
    <t>Pakiet 44</t>
  </si>
  <si>
    <t>rękawice foliowe</t>
  </si>
  <si>
    <t>Rękawice foliowe</t>
  </si>
  <si>
    <t>Pakiet 45</t>
  </si>
  <si>
    <t>par</t>
  </si>
  <si>
    <t>Rękawice chirurgiczne</t>
  </si>
  <si>
    <t>Pakiet 46</t>
  </si>
  <si>
    <t>Rękawice diagnostyczne</t>
  </si>
  <si>
    <t>Pakiet 47</t>
  </si>
  <si>
    <t>Rękawice diagnostyczne, nitrylowe</t>
  </si>
  <si>
    <t>Pakiet 48</t>
  </si>
  <si>
    <t xml:space="preserve">Wkład do zestawu wstrzykiwacza kontrastu Medrad Spectris Solaris EP , wkład o pojemności 65 i 115 ml dwa ostrza typ spike </t>
  </si>
  <si>
    <t xml:space="preserve">Łącznik typu Y z trójnikiem i zaworkiem zwrotnym o wytrzymałości 350PSI długośc 250 cm </t>
  </si>
  <si>
    <t>Pakiet 49</t>
  </si>
  <si>
    <t>Rurka bez balonu, dwuświatłowodowa do podawania surfaktanu lub monitorowania ciśnienia w drogach oddechowych</t>
  </si>
  <si>
    <t>Rurka bez balonu</t>
  </si>
  <si>
    <t>Pakiet 50</t>
  </si>
  <si>
    <t>Rurka dooskrzelowa prawoskrętna rozm. 32</t>
  </si>
  <si>
    <t>Rurka dooskrzelowa lewoskrętna rozm.32, 35, 37, 39, 41</t>
  </si>
  <si>
    <t>Rurka intubacyjna zbrojna z mankietem niskociśnieniowym rozm. 5,0-9,0</t>
  </si>
  <si>
    <t>Rurka intubacyjna z mankietem niskociśnieniowym do długotrwałej intubacji rozm. 7,5, 8,0, 8,5</t>
  </si>
  <si>
    <t>Rurka tracheostomijna zbrojna z ruchomym szyldem rozm. 7-7,7, 8-8,5</t>
  </si>
  <si>
    <t>rurka tracheostomijna z pojedynczym mankietem niskociśnieniowym rozm. 5,0-11,0</t>
  </si>
  <si>
    <t>Rurka intubacyjna z mankietem niskociśnieniowym rozm. 5,0-10,0</t>
  </si>
  <si>
    <t>Rurka intubacyjna bez mankietu uszczelniająca rozm. 2,0-4,0</t>
  </si>
  <si>
    <t>Pakiet 51</t>
  </si>
  <si>
    <t>Rurka karbowana</t>
  </si>
  <si>
    <t>Pakiet 52</t>
  </si>
  <si>
    <t xml:space="preserve">Rurki tracheostomijne metalowe </t>
  </si>
  <si>
    <t>Pakiet 53</t>
  </si>
  <si>
    <t>sondy rektalne w rozm.32 x 360 mm.</t>
  </si>
  <si>
    <t>Sondy rektalne</t>
  </si>
  <si>
    <t>Pakiet 54</t>
  </si>
  <si>
    <t>SPIKE - przyrząd do pobierania płynów z worków Viaflo , z łącznikiem bezigłowym uruchamianym końcówką Luer lub Luer Lock. Przyrząd z długim stopniowanym kolcem.</t>
  </si>
  <si>
    <t>SPIKE</t>
  </si>
  <si>
    <t>Strzykawka do irygacji</t>
  </si>
  <si>
    <t>Pakiet 56</t>
  </si>
  <si>
    <t>Strzykawki 2 ml a 100 szt</t>
  </si>
  <si>
    <t>Strzykawki 5 ml a 100 szt</t>
  </si>
  <si>
    <t>Strzykawki 10 ml a 100 szt</t>
  </si>
  <si>
    <t>Strzykawki 20 ml a 100 szt</t>
  </si>
  <si>
    <t>Strzykawki do tuberkuliny a 100 szt</t>
  </si>
  <si>
    <t>Strzykawki 50-60 ml białe z gumowym tłokiem</t>
  </si>
  <si>
    <t>Strzykawki 50-60 ml bursztynowe z gumowym tłokiem</t>
  </si>
  <si>
    <t>Strzykawki 100-150 ml stożek cewnikowany</t>
  </si>
  <si>
    <t>Strzykawki z gumowym tłokiem 3-częściowej o poj. 20 ml, z końcówką luer lock</t>
  </si>
  <si>
    <t xml:space="preserve">Strzykawki </t>
  </si>
  <si>
    <t>Pakiet 57</t>
  </si>
  <si>
    <t>System kraników z przewodem dwukroplówkowym</t>
  </si>
  <si>
    <t>System kraników z przewodem trzykroplówkowym</t>
  </si>
  <si>
    <t xml:space="preserve">System kraników z przewodem pięciokroplówym </t>
  </si>
  <si>
    <t>System kraników bez przewodu</t>
  </si>
  <si>
    <t>System kraników</t>
  </si>
  <si>
    <t>Pakiet 58</t>
  </si>
  <si>
    <t xml:space="preserve">Szczotki do mycia rurek tracheostomijnych rozmiar 30 </t>
  </si>
  <si>
    <t>Szczotki do mycia rurek</t>
  </si>
  <si>
    <t>Pakiet 60</t>
  </si>
  <si>
    <t>Taśmy przylepne zapobiegające wysychaniu  powierzchni oka i utrzymaniu zamkniętych powiek u pacjentów</t>
  </si>
  <si>
    <t>Taśmy przylepne</t>
  </si>
  <si>
    <t>Pakiet 61</t>
  </si>
  <si>
    <t>Termometr</t>
  </si>
  <si>
    <t>Pakiet 62</t>
  </si>
  <si>
    <t>Pakiet 63</t>
  </si>
  <si>
    <t>dwukierunkowy układ ssania, złączka typu Y</t>
  </si>
  <si>
    <t>Układ ssania</t>
  </si>
  <si>
    <t>Pakiet 64</t>
  </si>
  <si>
    <t>Wkład do ssaka Sun Flower jednorazowego użytku</t>
  </si>
  <si>
    <t>Wąż do ssaka Sun Flower</t>
  </si>
  <si>
    <t>Pakiet 65</t>
  </si>
  <si>
    <t>Wkłady do ssaków InvestMed o poj.2l</t>
  </si>
  <si>
    <t>Pakiet 66</t>
  </si>
  <si>
    <t>Jednorazowe wkłady</t>
  </si>
  <si>
    <t>Pakiet 67</t>
  </si>
  <si>
    <t>Zestaw do strzykawki automatycznej Optivantage DH zestaw dwustrzykawkowy 200ml spiral Ytube o dł 150cm z zastawką wstrzymującą.</t>
  </si>
  <si>
    <t>Dren spiralny 150 cm</t>
  </si>
  <si>
    <t>Wkład jednorazowy do strzykawki automatycznej 200ml Sinirge Multipack , kompatybilny z cyfrowym systemem do wstrzykiwania AUD CT 900</t>
  </si>
  <si>
    <t>Dren jednorazowy kompatybilny z wkładem do strzykawki z poz.1</t>
  </si>
  <si>
    <t>Pakiet 68</t>
  </si>
  <si>
    <t>Woreczek zapobiegający hipotermii chroniący wcześniaki przed utratą ciepła</t>
  </si>
  <si>
    <t xml:space="preserve">Woreczek zapobiegający hipotermii </t>
  </si>
  <si>
    <t>Pakiet 69</t>
  </si>
  <si>
    <t>Worek do DZM</t>
  </si>
  <si>
    <t>Pakiet 70</t>
  </si>
  <si>
    <t>Woreczki do dobowej zbiórki moczu dla dziewcząt 100 ml</t>
  </si>
  <si>
    <t>Woreczki do dobowej zbiórki moczu dla chłopców 100 ml</t>
  </si>
  <si>
    <t>Worki na  mocz z zaworem spustowym z zastawką</t>
  </si>
  <si>
    <t xml:space="preserve">Wieszaki do worków na mocz, wieszaki sztywne utrzymujące stabilnie wypełniony płynem worek </t>
  </si>
  <si>
    <t>Worki na  mocz</t>
  </si>
  <si>
    <t>Pakiet 71</t>
  </si>
  <si>
    <t>Wysokopróżniowy system do drenażu o pojemności  400 ml</t>
  </si>
  <si>
    <t>Wysokopróżniowy system do drenażu</t>
  </si>
  <si>
    <t>Pakiet 72</t>
  </si>
  <si>
    <t>Wzierniki ginekologiczne jednorazowego użytku Cusco</t>
  </si>
  <si>
    <t>Wzierniki ginekologiczne</t>
  </si>
  <si>
    <t>Pakiet 73</t>
  </si>
  <si>
    <t>Zamknięty system do nieinwazyjnego pomiaru ciśnienia śródbrzusznego metodą manometryczną  połączony z godzinową zbiórką moczu .Sterylny czas użycia do 7 dni</t>
  </si>
  <si>
    <t>Zamknięty system do nieinwazyjnego pomiaru ciśnienia</t>
  </si>
  <si>
    <t>Pakiet 74</t>
  </si>
  <si>
    <t>Podwójny zawór do drenażu piersiowego.Zastawka do drenażu typ Heimlich, dwukomorowy przezroczysty system z odpowietrzaczem, dystalna i proksymalna końcówka zakończona lejkowato, komora ssąca z lekkiego poliuretanu umożliwiająca poprzez ściśnięcie wytworzenie podciśnienia.Umożliwia ciągłe odsysanie</t>
  </si>
  <si>
    <t>Łącznik do drenażu z końcówką Luer - lock, męski druga strona łącznika zakończona miękkim drenem</t>
  </si>
  <si>
    <t>Pakiet 75</t>
  </si>
  <si>
    <t>Zestaw do drenażu klatki piersiowej, dwukomorowy</t>
  </si>
  <si>
    <t>Zestaw do drenażu klatki piersiowej trzykomorowy</t>
  </si>
  <si>
    <t>Zestaw do drenażu klatki piersiowej</t>
  </si>
  <si>
    <t>Pakiet 76</t>
  </si>
  <si>
    <t>Pakiet 77</t>
  </si>
  <si>
    <t>Szkiełka do badań cytologicznych-mikroskopowe, podstawowe , cięte do mikrobiologii z matowym polem w rozm.26 x 76mm lub 25,4 x 76,2mm</t>
  </si>
  <si>
    <t>Szkiełka do badań cytologicznych</t>
  </si>
  <si>
    <t>Pakiet 78</t>
  </si>
  <si>
    <t>Zestaw do płynów infuzyjnych przy uzyciu pomp objętościowych kompatybilnych z posiadanymi przez szpital pompami  Medima</t>
  </si>
  <si>
    <t>Zestaw do płynów infuzyjnych</t>
  </si>
  <si>
    <t>Pakiet 79</t>
  </si>
  <si>
    <t>Zestaw do przezskórnej tracheostomii metodą Griggsa z wielorazowym peanem i rurką z odsysaniem znad mankietu rozm. 7,8</t>
  </si>
  <si>
    <t>Zestaw do przezskórnej tracheostomii</t>
  </si>
  <si>
    <t>Pakiet 80</t>
  </si>
  <si>
    <t>Zestaw do resuscytacji noworodka z drenem doprowadzającym gaz do dziecka</t>
  </si>
  <si>
    <t>Zestaw do resuscytacji noworodka, dren doprowadzający gaz do Neopuff</t>
  </si>
  <si>
    <t>Zestaw do resuscytacji noworodka</t>
  </si>
  <si>
    <t>Pakiet 81</t>
  </si>
  <si>
    <t>Zestaw do tracheostomii zbrojny z pojedynczym mankietem uszczelniającym rozm. 7,0-10,0</t>
  </si>
  <si>
    <t>Zestaw do tracheostomii</t>
  </si>
  <si>
    <t>Pakiet 82</t>
  </si>
  <si>
    <t>Zestaw do transfuzji wymiennej neonatologiczny w składzie :kaniula pępkowa o rozmiarze 5F/7F,2 strzyk 20 ml.,1 strzyk.10 ml.,igła 0,5 x15, pojemnik, zestaw do przetaczania krwi, linijka, 3 gaziki, serweta, rękawice , karta kontrolna, dren do odprowadzania krwi, 1 czterodrożny kranik z lateksowym łącznikiem do podawania leków</t>
  </si>
  <si>
    <t xml:space="preserve">Zestaw do transfuzji wymiennej </t>
  </si>
  <si>
    <t>Zestaw do wkłucia centralnego</t>
  </si>
  <si>
    <t>Pakiet 84</t>
  </si>
  <si>
    <t>Zestaw do zakładania kaniul pępkowych</t>
  </si>
  <si>
    <t>Pakiet 86</t>
  </si>
  <si>
    <t>Cewniki Dwuswiatłowodowe 7F Zestaw do kaniulacji dużych naczyń dł.20 cm</t>
  </si>
  <si>
    <t>Cewniki</t>
  </si>
  <si>
    <t>Filtr mechaniczny bez wymiennika ciepła i wilgoci do zabezpieczenia respiratora i aparatu typu STERIVIENT MINI.</t>
  </si>
  <si>
    <t>Filtr mechaniczny oddechowy dla dorosłych , sterylny z wymiennikiem ciepła i wilgoci typu HYGROSTER</t>
  </si>
  <si>
    <t>Pakiet 85</t>
  </si>
  <si>
    <t>Pakiet 87</t>
  </si>
  <si>
    <t>Pakiet 88</t>
  </si>
  <si>
    <t>Zestaw Y do nebulizacji i nawilżania pacjentów z tracheostomią lub zaintubowanych na własnym oddechu - łącznik</t>
  </si>
  <si>
    <t>Zestaw Y do nebulizacji</t>
  </si>
  <si>
    <t>Pakiet 89</t>
  </si>
  <si>
    <t xml:space="preserve">żel do EKG 0,5 l </t>
  </si>
  <si>
    <t>Żel do EKG</t>
  </si>
  <si>
    <t>Pakiet 90</t>
  </si>
  <si>
    <t>Żel do USG 5l z możliwością konfekcjonowania</t>
  </si>
  <si>
    <t>Żel do USG</t>
  </si>
  <si>
    <t>Pakiet 91</t>
  </si>
  <si>
    <t>Materac p/odleżynowy, zmiennociśnieniowy, rurowy z wentylacją - w zestawie cicha pompa z płynną regulacją ciśnienia,nieprzemakalny pokrowiec,wymiary po napompowaniu 190/90/12cm, wytrzymałość - min. 130 kg</t>
  </si>
  <si>
    <t>Materac p/odleżynowy</t>
  </si>
  <si>
    <t>Pakiet 92</t>
  </si>
  <si>
    <t>Utrwalacz cytologiczny o poj. 150 - 200 ml w areozolu do utrwalania pobranych wymazów biologicznych</t>
  </si>
  <si>
    <t>Utrwalacz cytologiczny</t>
  </si>
  <si>
    <t>Pakiet 93</t>
  </si>
  <si>
    <t>Pakiet 94</t>
  </si>
  <si>
    <t xml:space="preserve">Sigma żel firmy Parker  </t>
  </si>
  <si>
    <t>Zestaw do pobierania próbek z drzewa oskrzelowego, sterylny , pakowany pojedynczo</t>
  </si>
  <si>
    <t>Zestaw do pobierania próbek z drzewa oskrzelowego</t>
  </si>
  <si>
    <t>podpis upoważnionego przedstawiciela Wykonawcy</t>
  </si>
  <si>
    <t>Czujnik do pulsoksymetru Sp O2 dla noworodków (&gt;3 kg) i  wcześniaków          (&lt;3 kg)produkt bezlateksowy, sterylny, przylepny, dł kabla ok. 45 cm, kompatybilny z posiadanym przez Szpital pulsoksymetrem MASIMO</t>
  </si>
  <si>
    <t>CZUJNIK PRZEPŁYWU TLENU DO RESPIRATORA Fabian jednorazowego użytku</t>
  </si>
  <si>
    <t>CZUJNIK PRZEPŁYWU TLENU</t>
  </si>
  <si>
    <t>Elektrody do monitorowania EKG dla noworodka, z przewodem jednokrotnego użycia, wykonana z miękkiej tkaniny w rozmiarze 23x23mm, stały żel samoprzylepny, 3 szt, w op..Elaktrody kompatybilne z posiadanym przez Szpital kardiomonitorem firmy Philips MP-30</t>
  </si>
  <si>
    <t>Filtry do respiratora Newport filtr proksymalny a 5 szt.</t>
  </si>
  <si>
    <t>Filtr mechanicznym oddechowy dla dorosłych bez wymiennego ciepła TYPU STERIVIENT</t>
  </si>
  <si>
    <t>Filtr do tracheostomii (sztuczny nos) wbudowane porty dla tlenoterapii, odsysania bronchoskopii  typu TRACHEOLIFE</t>
  </si>
  <si>
    <t xml:space="preserve">Bezigłowy przyrząd do pobierania i przygotowywania roztworów z fiolek i butelek z kolcem micro, z filtrem hydrofobowym </t>
  </si>
  <si>
    <t>igły do nakłuć lędźwiowych w rozm 20G x 3 1/2 dł 0,9 x 88 mm</t>
  </si>
  <si>
    <t>Igła do ostrzykiwań metodą gastrofiberoskopową , kanał roboczy 2,8mm , rozm 5,00 x 0,5mm</t>
  </si>
  <si>
    <t>Kubki jednorazowe o poj 200 ml pakowane a 100 szt. Dopuszcza się zmianę ilości w opakowaniu</t>
  </si>
  <si>
    <t>Linia do żywienia za pomocą pompy żywieniowej. W zestawie miekkie opakowanie typu Easy Bag , przez pompę z komorą kroplową, zamykanym kranikiem do podawania leków, łącznikiem do zgłębników typu ENLock.</t>
  </si>
  <si>
    <t>Jednorazowe mankiety do pomiaru cisnienia dla noworodkow a 40 szt</t>
  </si>
  <si>
    <t>Maski do nieinwazyjnej wentylacji</t>
  </si>
  <si>
    <t xml:space="preserve">Maski do nieinwazyjnej wentylacji, termiczna stabilna maska do prowadzenia wentylacji </t>
  </si>
  <si>
    <t>Nakłuwacze do pobierania krwi włośniczkowej dla dorosłych</t>
  </si>
  <si>
    <t>Nakłuwacze do pobierania krwi włośniczkowej dla dzieci</t>
  </si>
  <si>
    <t xml:space="preserve">Papiery </t>
  </si>
  <si>
    <t xml:space="preserve">Pojemniki </t>
  </si>
  <si>
    <t>Pojemnik na odpady medyczne 10 litrów czerwony</t>
  </si>
  <si>
    <t>Przyrządy do przetaczania krwi, przedłużacze do leków</t>
  </si>
  <si>
    <t>Rękawice diagnostyczne, chirurgiczne</t>
  </si>
  <si>
    <t>Wkład do zestawu , łącznik</t>
  </si>
  <si>
    <t>Rurki</t>
  </si>
  <si>
    <t>Rurka karbowana z kolankiem i wejściem do bronchoskopii, przedłużacz do rur intubacyjnych</t>
  </si>
  <si>
    <t>Rurka karbowana z kolankiem bez wejścia do bronchoskopii, przedłużacz do rur intubacyjnych</t>
  </si>
  <si>
    <t>Rurki tracheostomijne metalowe bez okienka z wyjmowanym wkładem dł 6-7cm, rurka anatomicznioe zagięta dostosowująca się do układu tchawicy pacjenta, średnica z wkładem 0,8 - 1cm. Powłoka zewnętrzna rurki srebrzona,zabezpieczająca śluzówkę tchawicy przy długotrwałym stosowaniu.Oznaczenie rozmiaru rurki na wew. części kołnierza. Rozmiar rurki 8/0</t>
  </si>
  <si>
    <t>Rurki tracheostomijne metalowe bez okienka z wyjmowanym wkładem dł 6-7cm, rurka anatomicznioe zagięta dostosowująca się do układu tchawicy pacjenta, średnica z wkładem 0,8 - 1cm. Powłoka zewnętrzna rurki srebrzona,zabezpieczająca śluzówkę tchawicy przy długotrwałym stosowaniu. Oznaczenie rozmiaru rurki na wew. części kołnierza. Rozmiar rurki 9/0</t>
  </si>
  <si>
    <t>Sterylna strzykawka do irygacji z gruszką odsysającą , strzykawka wykonana z polipropylenu o objętości 60 ml z podziałką co 5 ml. Dodatkowo zatyczka - osłonka końcówki z wewnętrznym karbowaniem dla lepszego dopasowania zatyczki do strzykawki. Gruszka wykonana z polietylenu. Sterylizacja tlenkiem etylenu</t>
  </si>
  <si>
    <t>Pakiet 55</t>
  </si>
  <si>
    <t>Śliniak dentystyczny jednorazowego użytku z kieszonką , jednostronnie foliowane , dla pacjenta</t>
  </si>
  <si>
    <t>Pakiet 59</t>
  </si>
  <si>
    <t>Torba izolująca</t>
  </si>
  <si>
    <t>Torba izolująca do przechowywania narządów. Sterylna, przezroczysta, wykonana z matowego termoplastycznego elastomeru poliuretanowego nieprzepuszczalnego dla płynów z dwoma tasiemkami do zaciągania  umożliwiającymi szczelne zamknięcie torby, rozmiar 51 x 51cm. Wyrób medyczny klasa I S</t>
  </si>
  <si>
    <t xml:space="preserve">Wkład, wąż do ssaka </t>
  </si>
  <si>
    <t xml:space="preserve"> poj. 1000 ml </t>
  </si>
  <si>
    <t>poj. 2000 ml</t>
  </si>
  <si>
    <t>poj. 3000 ml</t>
  </si>
  <si>
    <t xml:space="preserve">Jednorazowe wkłady </t>
  </si>
  <si>
    <t xml:space="preserve">Zestaw do strzykawki automatycznej, dreny, wkłady jednorazowe </t>
  </si>
  <si>
    <t>Worek do DZM w systemie zamkniętym na 14  - 21 dni o poj. 2000ml. Worek z filtrem hydrofobowym z 2 zastawkamiw lini spływu moczu, z komorą Pasteura . Poprzeczny kranik spustowy. Wyposażony w port bezigłowy do pobierania próbek, klamra zaciskowa.</t>
  </si>
  <si>
    <t>Podwójny zawór do drenażu, łącznik do drenażu</t>
  </si>
  <si>
    <t xml:space="preserve">Zestaw z cewnikiem do długoterminowego dostępu naczyniowego do hemodializy   W skład zestawu wchodzi:                                                                                         
1. Cewnik:  przekrój 15,5 Fr, dwuświatłowy, „podwójne D”,  długość od mufki: 15, 17, 19, 23, 27, 31, 35, 43, 50 cm, zakończony niesymetrycznie, różnica 3cm między kanałem żylnym a tętniczym zmniejsza stopień recyrkulacji,
- końcówka cewnika odgięta, zmniejsza ryzyko przylegania do ściany i zakrzepicy,
- osobny kanał dla prowadnicy ułatwiający wprowadzenie cewnika do żyły, posiada mufkę poliesterową umożliwiającą optymalne wrastanie tkanki, wykonany z durathanu, materiału wytrzymałego, miękkiego, elastycznego, odpornego na środki  dezynfekcyjne, końcówki luerowskie wykonane z termoplastycznego poliuretanu.
2. Igła wprowadzająca 18 Ga x 7 cm.
3. Prowadnica „J”. 4. Skalpel nr 11.
5. Rozszerzacze żył: 12 Fr i 14 Fr.
6. Prowadnik rozdzieralny 16 Fr z automatyczną zastawką hemostatyczną minimalizującą ryzyko zatoru powietrznego i krwawienia przy wprowadzaniu cewnika. 7. Bagnet do tunelizacji. 8. Opatrunek samoprzylepny. 9. Nasadki iniekcyjne 2 szt.
</t>
  </si>
  <si>
    <t xml:space="preserve">               Zestaw z cewnikiem do długoterminowego dostępu naczyniowego do hemodializy</t>
  </si>
  <si>
    <t>Zestaw do wkłucia centralnego - neonatologiczny, zakładany z obwodu rozmiar 2F-24G.Cewnik wykonany z poliuretanu. Znacznik długości cewnika co 1 cm, a dodatkowe na 5,10,15,20,25 cm..Dł - 15 i 30  cm-wprowadzacz-rozłamywalna, metalowa igła. Zamawiający okresli rozmiar podczas realizacji zamówienia</t>
  </si>
  <si>
    <t>Cewnik trójświatłowodowy 7F Zestaw do kaniulacji dużych naczyń dł.20 cm</t>
  </si>
  <si>
    <t>Zestaw do drenażu opłucnej 6 F. Cewnik do drenażu umiejscawiany przez usuwalną wprowadzającą igłę z rękawem ochronnym.W skład zestawu wchodzi igła 2,42mm x 57mm, dren widoczny w RTG, kranik i łącznik do drenu z silikonowym rękawem, dodatkowy stożkowy łącznik do podłączenia ssania.</t>
  </si>
  <si>
    <t xml:space="preserve">Sigma żel </t>
  </si>
  <si>
    <t>Pakiet 95</t>
  </si>
  <si>
    <t xml:space="preserve">strzykawki trzy częściowe z gumowym tłokiem z końcówką Luer Lock </t>
  </si>
  <si>
    <t>Zamawiający wymaga strzykawek kompatybilnych z posiadanymi przez szpital pompami infuzyjnymi typu: MINDRAY, PILOT A2, ASCOR SEP11, ASCOR AP24, MEDIMA, ALARIS</t>
  </si>
  <si>
    <t xml:space="preserve">pokrowce na poduszki </t>
  </si>
  <si>
    <t>Pokrowce na poduszki w rozm. 70 x 80cm zapinane na zamek błyskawiczny po krótszym boku, pokrowiec wykonanny z poliestrowej dzianiny trykotowej powleczonej membraną poliuretanową. Materiał przeznaczony do częstej dezynfekcji, która nie będzie powodować zmian w dzianinie, odporne na przesiąkanie cieczy</t>
  </si>
  <si>
    <t xml:space="preserve">kaniule </t>
  </si>
  <si>
    <t xml:space="preserve">Kaniule dożylne z zabezpieczeniem przed zakłuciem. Od 4 do 6 pasków widocznych w RTG. Koreczek portu górnego z zabezpieczeniem przed przypadkowym otwarciem lub samozamykającym się portem górnym z komorą ułatwiającą obserwację napływu krwi.Wyposażona w zastawkę antyzwrotną zapobiegającą wypływowi krwi w momencie wkłucia.Kaniula bezpieczna  chroniąca przed przypadkami nieprzewidzianej ekspozycji na krew po wycofaniu igły -  przed wypływem krwi i zachlapaniem. Igła cienkościenna , zapewniająca duży przepływ.Średnica i długośc kaniul oznaczona kolorem. Rozmiary 16G, 18G, 26G. Zamawiający określi ilość i rozmiar kaniuli przy realizacji zamówienia   </t>
  </si>
  <si>
    <t xml:space="preserve">Ostrza do strzygarki z ruchomym ostrzem , kompatybilne ze strzygarkami firmy 3mPoland posiadanymi przez szpital </t>
  </si>
  <si>
    <t>Pakiet 96</t>
  </si>
  <si>
    <t>Pakiet 97</t>
  </si>
  <si>
    <t>Pakiet 98</t>
  </si>
  <si>
    <t>bezigłowy łącznik</t>
  </si>
  <si>
    <t xml:space="preserve">Cewniki do odsysania dróg oddechowych </t>
  </si>
  <si>
    <t>cewniki oraz igła</t>
  </si>
  <si>
    <t>Zestaw do pomiaru cisnienia, mankiety</t>
  </si>
  <si>
    <t>Śliniak  dentystyczny</t>
  </si>
  <si>
    <t xml:space="preserve">Wkłady do ssaków </t>
  </si>
  <si>
    <t>Zestaw do drenażu opłucnej</t>
  </si>
  <si>
    <t>Bezigłowy łącznik - pojedynczy z obojętnym przemieszczeniem płynu do infuzji. Przystosowany do iniekcji wysokociśnieniowych płynów do 325 psi lub 2241 kPa i przepływem 10ml/sek. Zdatny do użytku przez 7 dni lub do 200 aktywacji. Wykonany z materiału nie zawierającego latexu, bez PVC, bez komponentów metalowych odporny na lipidy, jałowy, apirogenny.</t>
  </si>
  <si>
    <t>Filtr powietrza do inkubatora Atom.  Atom 100 - Dual Incu oraz 101 - Incu. Zamawiający określi rodzaj filtru podczas realizacji zamówienia</t>
  </si>
  <si>
    <t>pończochy p/żylakowe w rozm. L - XXL a 6 szt.</t>
  </si>
  <si>
    <t>Pakiet 83</t>
  </si>
  <si>
    <t>Termometr do profesjonalnego użytku medycznego, na 4 baterie AAA, bezdotykowy na podczerwień, wyświetlacz LCD oraz projektor temp. na ciele, odczyt temp. - 1 sek., zakres pomiaru temp. - 34 - 42 st.C,. Alarm świetlny przy 38 st.C Termometr posiada LED- owy sensor odległości do pomiaru temp., szybką ręczną kalibrację  do temp. otoczenia, wskazania do pomiaru w inkubatorze, możliwość wyboru trzech różnych trybów pomiaru (oralny, odbytniczy, pachwinowy). Możliwość ustawienia pracy w tryb: lekarz, pielęgniarka, klimatyzacja. Termin gwarancji 24 miesiące</t>
  </si>
  <si>
    <t>Wykonawca zobowiązuje się do dostarczenia  termometru wzorcowego Checker do walidacji oferowanych termometrów, wydanego przez producenta wraz ze świadectwem wzorcowania. Przeprowadzi rónież szkolenie z zakresu obsługi wykonywania pomiarów.</t>
  </si>
  <si>
    <t xml:space="preserve">Rękawice chirurgiczne rozm. 6,7,7,5, 8, 8,5, 9  Rękawice chirurgiczne, lateksowe, bezpudrowe, sterylne, kolor naturalnego lateksu, mankiet rolowany, mikrotekstura na całej powierzchni zewnętrznej, długość minimalna rękawicy 278mm, wg normy EN 420 lub równoważnej w tym conajmniej: grubości na palcu max 0,22±0,02mm. Polimerowane i chlorowane obustronnie. Poziom białek lateksowych  wg normy EN 455 lub równowaznej w tym conajmniej: max 40 μg/g oraz AQL: max 0,65, potwierdzone badaniami z jednostki niezależnej, które Wykonawca  zobowiązany będzie do przedstawienia na każde żądanie Zamawiającego </t>
  </si>
  <si>
    <t>Rękawice chirurgiczne sterylne, lateksowe w systemie podwójnego rękawiczkowania rozm. 6,0 6,5, 7, 7,5, 8, 8,5 ,9. Rękawice chirurgiczne, lateksowe, w systemie podwójnego rękawiczkowania, bezpudrowe, polimerowane,  rejestrowane jako wyrób medyczny kl. IIa i środek ochrony indywidualnej kat. III, spełniające wymogi normy EN 420 lub równowaznej w tym conajmniej: Grubość ścianki  rękawic: palec- rękawica spodnia max. 0,18±0,03mm, rękawica wierzchnia max. 0,21 ±0,02mm,  długość min 278 mm oraz normy EN 455 lub równowaznej w tym conajmniej: AQL: 0,65, niski poziom białek lateksowych: max 40μg/g dla obu par rękawic,  potwierdzone badaniami z jednostki niezależnej, które Wykonawca  zobowiązany będzie do przedstawienia na każde żądanie Zamawiającego . Rękawice pakowane podwójnie.</t>
  </si>
  <si>
    <t xml:space="preserve">Rękawice chirurgiczne, a/alergiczne sterylne ,poliizoprenowe , wg normy EN 455 lub równowaznej w tym conajmnie: AQL max.0.65, oraz wg normy EN 420 lub równowaznej w tym conajmniej:długość min. 270 mm.Rękawice elastyczne, delikatne i wytrzymałe. rozm.od 6 -9. Rękawice odporne na przenikanie wg normy EN 374 lub równoważnej w tym conajmniej: min. 2 alkoholi o stężeniu min. 60 % stosowane w ogólno dostępnych preparatach dezynfekcyjnych </t>
  </si>
  <si>
    <t>Rekawice diagnostyczne, nitrylowe, bezpudrowe do procedur wysokiego ryzyka z przedłużonym rolowanym mankietem, wytrzymałe na rozdarcie wg  normy EN 420 lub równowaznej w tym conajmniej:  dł.min 289 mm, powierzchnia mikroteksturowana z dodatkową teksturą na palcach. Grubość min. na palcu wg normy EN 455 lub równoważnej w tym conajmniej: 16±0,02mm, AQL max 1.5 zgodne z dyrektywą o wyrobie medycznym w rozm. S, M, L, XL</t>
  </si>
  <si>
    <t>Rękawice diagnostyczne o obniżonej grubości, nitrylowe, teksturowane na palcach, chlorowane od wewnątrz rolowany mankiet. Pakowane min. po 200 szt.  Spełniające wymagania normy EN 455 lub równowaznej w tym conajmniej: AQL  max 1,0 oraz wg normy EN 374 lub równoważnej w tym conajmniej:   Odporne na  min 2 alkohole stosowane w dezynfekcji o stężeniu min. 60% na min 2 poziomie - potwierdzone raportem z badań z jednostki niezależnej , oraz wg normy EN 420 lub równowaznej w tym conajmniej: dł. min. 240.  Rękawice zarejestrowane jako wyrób medyczny klasy I zgodnie z Dyrektywą o wyrobach Medycznych 93/42/EWG i środek ochrony indywidualnej kat. III zgodnie z Rozporządzeniem (UE) 2016/425. Dopuszczone do kontaktu z żywnością - potwierdzone piktogramem na opakowaniu Wyjmowane pojedynczo za mankiet od spodu. Odporne na przenikanie wirusów i cytostatyków. Zamawiający dopuszcza inne ilości w opakowaniu przy zachowaniu ilości globalnej. Wykonawca zobowiązany jest do dostarczenia jednolitych mocowań pojedynczych i podwójnych z możliwością mocowania ich za pomocą taśmy lub szyny Modura. Rozmiary od S - L. Zamawiający określi rozmiar podczas realizacji zamówienia.</t>
  </si>
  <si>
    <t>Rękawice diagnostyczne,nitrylowe, bezpudrowe, teksturowane na palcach, wg normy EN 420 lub równowaznej w tym conajmniej: AQL max 1.0 oraz wg normy EN 455 lub równowaznej w tym conajmniej: długość min. 240 mm, oznakowane fabrycznie na opakowaniu zgodne z dyrektywą o wyrobie medycznym, potwierdzone badaniami producenta,  które Wykonawca  zobowiązany będzie do przedstawienia na każde żądanie Zamawiającego,  rozm. od XS - XL. Rękawice odporne na przenikanie wg normy EN 374 lub równowaznej w tym conajmniej: min. 2 alkoholi o stężeniu min. 60 % stosowanych w ogólno dostępnych preparatach dezynfekcyjnych  .Dopuszczone do kontaktu z żywnością - potwierdzone piktogramem na opakowaniu. Opakowanie umożliwiające wyciągnięcie 1 rękawicy za mankiet od góry bez kontaminacji kolejnych szt. w opakowaniu.  Opakowanie a 100 szt.Zamawiający dopuszcza inne ilości w opakowaniu z przeliczeniem ogólnej ilości wymaganej.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</si>
</sst>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[$-415]d\ mmmm\ yyyy"/>
    <numFmt numFmtId="167" formatCode="_-* #,##0.00\ _z_ł_-;\-* #,##0.00\ _z_ł_-;_-* \-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.5"/>
      <color indexed="8"/>
      <name val="Arial Narrow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E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50"/>
      <name val="Arial Narrow"/>
      <family val="2"/>
    </font>
    <font>
      <b/>
      <sz val="10"/>
      <color indexed="5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92D050"/>
      <name val="Arial Narrow"/>
      <family val="2"/>
    </font>
    <font>
      <b/>
      <sz val="10"/>
      <color rgb="FF92D05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3" fillId="25" borderId="0" applyNumberFormat="0" applyBorder="0" applyAlignment="0" applyProtection="0"/>
    <xf numFmtId="0" fontId="40" fillId="26" borderId="0" applyNumberFormat="0" applyBorder="0" applyAlignment="0" applyProtection="0"/>
    <xf numFmtId="0" fontId="13" fillId="17" borderId="0" applyNumberFormat="0" applyBorder="0" applyAlignment="0" applyProtection="0"/>
    <xf numFmtId="0" fontId="40" fillId="18" borderId="0" applyNumberFormat="0" applyBorder="0" applyAlignment="0" applyProtection="0"/>
    <xf numFmtId="0" fontId="13" fillId="19" borderId="0" applyNumberFormat="0" applyBorder="0" applyAlignment="0" applyProtection="0"/>
    <xf numFmtId="0" fontId="40" fillId="27" borderId="0" applyNumberFormat="0" applyBorder="0" applyAlignment="0" applyProtection="0"/>
    <xf numFmtId="0" fontId="13" fillId="28" borderId="0" applyNumberFormat="0" applyBorder="0" applyAlignment="0" applyProtection="0"/>
    <xf numFmtId="0" fontId="40" fillId="29" borderId="0" applyNumberFormat="0" applyBorder="0" applyAlignment="0" applyProtection="0"/>
    <xf numFmtId="0" fontId="13" fillId="30" borderId="0" applyNumberFormat="0" applyBorder="0" applyAlignment="0" applyProtection="0"/>
    <xf numFmtId="0" fontId="40" fillId="31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13" fillId="34" borderId="0" applyNumberFormat="0" applyBorder="0" applyAlignment="0" applyProtection="0"/>
    <xf numFmtId="0" fontId="40" fillId="35" borderId="0" applyNumberFormat="0" applyBorder="0" applyAlignment="0" applyProtection="0"/>
    <xf numFmtId="0" fontId="13" fillId="36" borderId="0" applyNumberFormat="0" applyBorder="0" applyAlignment="0" applyProtection="0"/>
    <xf numFmtId="0" fontId="40" fillId="37" borderId="0" applyNumberFormat="0" applyBorder="0" applyAlignment="0" applyProtection="0"/>
    <xf numFmtId="0" fontId="13" fillId="38" borderId="0" applyNumberFormat="0" applyBorder="0" applyAlignment="0" applyProtection="0"/>
    <xf numFmtId="0" fontId="40" fillId="39" borderId="0" applyNumberFormat="0" applyBorder="0" applyAlignment="0" applyProtection="0"/>
    <xf numFmtId="0" fontId="13" fillId="28" borderId="0" applyNumberFormat="0" applyBorder="0" applyAlignment="0" applyProtection="0"/>
    <xf numFmtId="0" fontId="40" fillId="40" borderId="0" applyNumberFormat="0" applyBorder="0" applyAlignment="0" applyProtection="0"/>
    <xf numFmtId="0" fontId="13" fillId="30" borderId="0" applyNumberFormat="0" applyBorder="0" applyAlignment="0" applyProtection="0"/>
    <xf numFmtId="0" fontId="40" fillId="41" borderId="0" applyNumberFormat="0" applyBorder="0" applyAlignment="0" applyProtection="0"/>
    <xf numFmtId="0" fontId="13" fillId="42" borderId="0" applyNumberFormat="0" applyBorder="0" applyAlignment="0" applyProtection="0"/>
    <xf numFmtId="0" fontId="41" fillId="43" borderId="1" applyNumberFormat="0" applyAlignment="0" applyProtection="0"/>
    <xf numFmtId="0" fontId="14" fillId="13" borderId="2" applyNumberFormat="0" applyAlignment="0" applyProtection="0"/>
    <xf numFmtId="0" fontId="42" fillId="44" borderId="3" applyNumberFormat="0" applyAlignment="0" applyProtection="0"/>
    <xf numFmtId="0" fontId="15" fillId="45" borderId="4" applyNumberFormat="0" applyAlignment="0" applyProtection="0"/>
    <xf numFmtId="0" fontId="43" fillId="46" borderId="0" applyNumberFormat="0" applyBorder="0" applyAlignment="0" applyProtection="0"/>
    <xf numFmtId="0" fontId="16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17" fillId="0" borderId="6" applyNumberFormat="0" applyFill="0" applyAlignment="0" applyProtection="0"/>
    <xf numFmtId="0" fontId="45" fillId="47" borderId="7" applyNumberFormat="0" applyAlignment="0" applyProtection="0"/>
    <xf numFmtId="0" fontId="18" fillId="48" borderId="8" applyNumberFormat="0" applyAlignment="0" applyProtection="0"/>
    <xf numFmtId="0" fontId="46" fillId="0" borderId="9" applyNumberFormat="0" applyFill="0" applyAlignment="0" applyProtection="0"/>
    <xf numFmtId="0" fontId="19" fillId="0" borderId="10" applyNumberFormat="0" applyFill="0" applyAlignment="0" applyProtection="0"/>
    <xf numFmtId="0" fontId="47" fillId="0" borderId="11" applyNumberFormat="0" applyFill="0" applyAlignment="0" applyProtection="0"/>
    <xf numFmtId="0" fontId="20" fillId="0" borderId="12" applyNumberFormat="0" applyFill="0" applyAlignment="0" applyProtection="0"/>
    <xf numFmtId="0" fontId="48" fillId="0" borderId="13" applyNumberFormat="0" applyFill="0" applyAlignment="0" applyProtection="0"/>
    <xf numFmtId="0" fontId="21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22" fillId="50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50" fillId="44" borderId="1" applyNumberFormat="0" applyAlignment="0" applyProtection="0"/>
    <xf numFmtId="0" fontId="23" fillId="45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51" fillId="0" borderId="15" applyNumberFormat="0" applyFill="0" applyAlignment="0" applyProtection="0"/>
    <xf numFmtId="0" fontId="3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1" borderId="17" applyNumberFormat="0" applyFont="0" applyAlignment="0" applyProtection="0"/>
    <xf numFmtId="0" fontId="1" fillId="52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53" borderId="0" applyNumberFormat="0" applyBorder="0" applyAlignment="0" applyProtection="0"/>
    <xf numFmtId="0" fontId="27" fillId="5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2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1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6" fillId="54" borderId="19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9" xfId="0" applyNumberFormat="1" applyFont="1" applyBorder="1" applyAlignment="1" applyProtection="1">
      <alignment horizontal="center" vertical="center" wrapText="1"/>
      <protection locked="0"/>
    </xf>
    <xf numFmtId="2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9" fillId="0" borderId="20" xfId="0" applyNumberFormat="1" applyFont="1" applyBorder="1" applyAlignment="1" applyProtection="1">
      <alignment horizontal="left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left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2" fontId="2" fillId="0" borderId="24" xfId="0" applyNumberFormat="1" applyFont="1" applyBorder="1" applyAlignment="1" applyProtection="1">
      <alignment horizontal="center" vertical="center" wrapText="1"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2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6" fillId="54" borderId="24" xfId="0" applyNumberFormat="1" applyFont="1" applyFill="1" applyBorder="1" applyAlignment="1" applyProtection="1">
      <alignment horizontal="center" vertical="center" wrapText="1"/>
      <protection/>
    </xf>
    <xf numFmtId="9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6" fillId="55" borderId="24" xfId="0" applyNumberFormat="1" applyFont="1" applyFill="1" applyBorder="1" applyAlignment="1" applyProtection="1">
      <alignment horizontal="center" vertical="center" wrapText="1"/>
      <protection/>
    </xf>
    <xf numFmtId="0" fontId="12" fillId="56" borderId="19" xfId="0" applyFont="1" applyFill="1" applyBorder="1" applyAlignment="1" applyProtection="1">
      <alignment horizontal="center" vertical="center" wrapText="1"/>
      <protection/>
    </xf>
    <xf numFmtId="0" fontId="11" fillId="56" borderId="19" xfId="0" applyFont="1" applyFill="1" applyBorder="1" applyAlignment="1" applyProtection="1">
      <alignment horizontal="center" vertical="center" wrapText="1"/>
      <protection/>
    </xf>
    <xf numFmtId="0" fontId="11" fillId="57" borderId="24" xfId="0" applyFont="1" applyFill="1" applyBorder="1" applyAlignment="1" applyProtection="1">
      <alignment horizontal="center" vertical="center" wrapText="1"/>
      <protection locked="0"/>
    </xf>
    <xf numFmtId="0" fontId="11" fillId="57" borderId="24" xfId="0" applyFont="1" applyFill="1" applyBorder="1" applyAlignment="1" applyProtection="1">
      <alignment horizontal="center" vertical="center" wrapText="1"/>
      <protection/>
    </xf>
    <xf numFmtId="49" fontId="12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56" borderId="19" xfId="0" applyFont="1" applyFill="1" applyBorder="1" applyAlignment="1" applyProtection="1">
      <alignment horizontal="center" vertical="center" wrapText="1"/>
      <protection locked="0"/>
    </xf>
    <xf numFmtId="49" fontId="2" fillId="56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56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57" fillId="0" borderId="0" xfId="0" applyNumberFormat="1" applyFont="1" applyAlignment="1" applyProtection="1">
      <alignment horizontal="center" vertical="center" wrapText="1"/>
      <protection locked="0"/>
    </xf>
    <xf numFmtId="0" fontId="11" fillId="56" borderId="24" xfId="0" applyFont="1" applyFill="1" applyBorder="1" applyAlignment="1" applyProtection="1">
      <alignment horizontal="center" vertical="center" wrapText="1"/>
      <protection/>
    </xf>
    <xf numFmtId="49" fontId="58" fillId="0" borderId="0" xfId="0" applyNumberFormat="1" applyFont="1" applyAlignment="1" applyProtection="1">
      <alignment horizontal="center" wrapText="1"/>
      <protection/>
    </xf>
    <xf numFmtId="8" fontId="1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59" fillId="0" borderId="0" xfId="0" applyNumberFormat="1" applyFont="1" applyAlignment="1" applyProtection="1">
      <alignment horizontal="center" wrapText="1"/>
      <protection/>
    </xf>
    <xf numFmtId="49" fontId="57" fillId="0" borderId="0" xfId="0" applyNumberFormat="1" applyFont="1" applyAlignment="1" applyProtection="1">
      <alignment horizontal="center" wrapText="1"/>
      <protection/>
    </xf>
    <xf numFmtId="49" fontId="57" fillId="0" borderId="0" xfId="0" applyNumberFormat="1" applyFont="1" applyAlignment="1" applyProtection="1">
      <alignment horizontal="center" vertical="center" wrapText="1"/>
      <protection/>
    </xf>
    <xf numFmtId="49" fontId="8" fillId="0" borderId="0" xfId="0" applyNumberFormat="1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9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49" fontId="8" fillId="56" borderId="19" xfId="0" applyNumberFormat="1" applyFont="1" applyFill="1" applyBorder="1" applyAlignment="1" applyProtection="1">
      <alignment horizontal="center" vertical="center" wrapText="1"/>
      <protection/>
    </xf>
    <xf numFmtId="49" fontId="8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56" borderId="19" xfId="0" applyFont="1" applyFill="1" applyBorder="1" applyAlignment="1" applyProtection="1">
      <alignment horizontal="center" vertical="center" wrapText="1"/>
      <protection locked="0"/>
    </xf>
    <xf numFmtId="0" fontId="8" fillId="56" borderId="19" xfId="0" applyFont="1" applyFill="1" applyBorder="1" applyAlignment="1" applyProtection="1">
      <alignment horizontal="center" vertical="center" wrapText="1"/>
      <protection/>
    </xf>
    <xf numFmtId="0" fontId="31" fillId="0" borderId="25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164" fontId="8" fillId="0" borderId="24" xfId="0" applyNumberFormat="1" applyFont="1" applyBorder="1" applyAlignment="1" applyProtection="1">
      <alignment horizontal="center" vertical="center" wrapText="1"/>
      <protection locked="0"/>
    </xf>
    <xf numFmtId="164" fontId="8" fillId="54" borderId="24" xfId="0" applyNumberFormat="1" applyFont="1" applyFill="1" applyBorder="1" applyAlignment="1" applyProtection="1">
      <alignment horizontal="center" vertical="center" wrapText="1"/>
      <protection/>
    </xf>
    <xf numFmtId="9" fontId="8" fillId="0" borderId="24" xfId="0" applyNumberFormat="1" applyFont="1" applyBorder="1" applyAlignment="1" applyProtection="1">
      <alignment horizontal="center" vertical="center" wrapText="1"/>
      <protection locked="0"/>
    </xf>
    <xf numFmtId="49" fontId="60" fillId="0" borderId="0" xfId="0" applyNumberFormat="1" applyFont="1" applyAlignment="1" applyProtection="1">
      <alignment horizontal="center" wrapText="1"/>
      <protection/>
    </xf>
    <xf numFmtId="49" fontId="8" fillId="0" borderId="0" xfId="0" applyNumberFormat="1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49" fontId="8" fillId="56" borderId="19" xfId="0" applyNumberFormat="1" applyFont="1" applyFill="1" applyBorder="1" applyAlignment="1" applyProtection="1">
      <alignment horizontal="center" vertical="center" wrapText="1"/>
      <protection/>
    </xf>
    <xf numFmtId="2" fontId="8" fillId="0" borderId="24" xfId="0" applyNumberFormat="1" applyFont="1" applyBorder="1" applyAlignment="1" applyProtection="1">
      <alignment horizontal="center" vertical="center" wrapText="1"/>
      <protection locked="0"/>
    </xf>
    <xf numFmtId="9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/>
    </xf>
    <xf numFmtId="49" fontId="37" fillId="0" borderId="19" xfId="0" applyNumberFormat="1" applyFont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center" vertical="center" wrapText="1"/>
      <protection/>
    </xf>
    <xf numFmtId="49" fontId="37" fillId="2" borderId="19" xfId="0" applyNumberFormat="1" applyFont="1" applyFill="1" applyBorder="1" applyAlignment="1" applyProtection="1">
      <alignment horizontal="center" vertical="center" wrapText="1"/>
      <protection/>
    </xf>
    <xf numFmtId="0" fontId="37" fillId="2" borderId="19" xfId="0" applyFont="1" applyFill="1" applyBorder="1" applyAlignment="1" applyProtection="1">
      <alignment horizontal="center" vertical="center" wrapText="1"/>
      <protection/>
    </xf>
    <xf numFmtId="49" fontId="37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37" fillId="56" borderId="19" xfId="0" applyFont="1" applyFill="1" applyBorder="1" applyAlignment="1" applyProtection="1">
      <alignment horizontal="center" vertical="center" wrapText="1"/>
      <protection locked="0"/>
    </xf>
    <xf numFmtId="0" fontId="37" fillId="56" borderId="19" xfId="0" applyFont="1" applyFill="1" applyBorder="1" applyAlignment="1" applyProtection="1">
      <alignment horizontal="center" vertical="center" wrapText="1"/>
      <protection/>
    </xf>
    <xf numFmtId="164" fontId="37" fillId="54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2" fontId="8" fillId="0" borderId="25" xfId="0" applyNumberFormat="1" applyFont="1" applyBorder="1" applyAlignment="1" applyProtection="1">
      <alignment horizontal="center" vertical="center" wrapText="1"/>
      <protection locked="0"/>
    </xf>
    <xf numFmtId="165" fontId="8" fillId="0" borderId="25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8" fillId="0" borderId="24" xfId="0" applyNumberFormat="1" applyFont="1" applyBorder="1" applyAlignment="1" applyProtection="1">
      <alignment horizontal="center" vertical="center" wrapText="1"/>
      <protection locked="0"/>
    </xf>
    <xf numFmtId="0" fontId="31" fillId="0" borderId="26" xfId="87" applyFont="1" applyBorder="1" applyAlignment="1">
      <alignment horizontal="center" vertical="center" wrapText="1"/>
      <protection/>
    </xf>
    <xf numFmtId="49" fontId="3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54" borderId="24" xfId="0" applyFont="1" applyFill="1" applyBorder="1" applyAlignment="1" applyProtection="1">
      <alignment horizontal="center" vertical="center" wrapText="1"/>
      <protection/>
    </xf>
    <xf numFmtId="0" fontId="61" fillId="54" borderId="24" xfId="0" applyFont="1" applyFill="1" applyBorder="1" applyAlignment="1" applyProtection="1">
      <alignment horizontal="center" vertical="center" wrapText="1"/>
      <protection/>
    </xf>
    <xf numFmtId="0" fontId="62" fillId="54" borderId="24" xfId="0" applyFont="1" applyFill="1" applyBorder="1" applyAlignment="1" applyProtection="1">
      <alignment horizontal="center" vertical="center" wrapText="1"/>
      <protection/>
    </xf>
    <xf numFmtId="0" fontId="12" fillId="58" borderId="24" xfId="0" applyFont="1" applyFill="1" applyBorder="1" applyAlignment="1" applyProtection="1">
      <alignment horizontal="center" vertical="center" wrapText="1"/>
      <protection/>
    </xf>
    <xf numFmtId="49" fontId="63" fillId="0" borderId="0" xfId="0" applyNumberFormat="1" applyFont="1" applyAlignment="1" applyProtection="1">
      <alignment horizontal="center" vertical="center" wrapText="1"/>
      <protection locked="0"/>
    </xf>
    <xf numFmtId="49" fontId="63" fillId="0" borderId="0" xfId="0" applyNumberFormat="1" applyFont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49" fontId="57" fillId="0" borderId="0" xfId="0" applyNumberFormat="1" applyFont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1" fillId="0" borderId="25" xfId="87" applyFont="1" applyBorder="1" applyAlignment="1">
      <alignment horizontal="center" vertical="center" wrapText="1"/>
      <protection/>
    </xf>
    <xf numFmtId="2" fontId="57" fillId="0" borderId="25" xfId="0" applyNumberFormat="1" applyFont="1" applyBorder="1" applyAlignment="1" applyProtection="1">
      <alignment horizontal="center" vertical="center" wrapText="1"/>
      <protection locked="0"/>
    </xf>
    <xf numFmtId="165" fontId="57" fillId="0" borderId="25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9" fontId="32" fillId="2" borderId="19" xfId="0" applyNumberFormat="1" applyFont="1" applyFill="1" applyBorder="1" applyAlignment="1" applyProtection="1">
      <alignment horizontal="center" vertical="center" wrapText="1"/>
      <protection/>
    </xf>
    <xf numFmtId="0" fontId="32" fillId="2" borderId="19" xfId="0" applyFont="1" applyFill="1" applyBorder="1" applyAlignment="1" applyProtection="1">
      <alignment horizontal="center" vertical="center" wrapText="1"/>
      <protection/>
    </xf>
    <xf numFmtId="49" fontId="32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32" fillId="56" borderId="19" xfId="0" applyFont="1" applyFill="1" applyBorder="1" applyAlignment="1" applyProtection="1">
      <alignment horizontal="center" vertical="center" wrapText="1"/>
      <protection locked="0"/>
    </xf>
    <xf numFmtId="0" fontId="32" fillId="56" borderId="19" xfId="0" applyFont="1" applyFill="1" applyBorder="1" applyAlignment="1" applyProtection="1">
      <alignment horizontal="center" vertical="center" wrapText="1"/>
      <protection/>
    </xf>
    <xf numFmtId="2" fontId="8" fillId="0" borderId="25" xfId="0" applyNumberFormat="1" applyFont="1" applyBorder="1" applyAlignment="1" applyProtection="1">
      <alignment horizontal="center" vertical="center" wrapText="1"/>
      <protection locked="0"/>
    </xf>
    <xf numFmtId="164" fontId="8" fillId="54" borderId="24" xfId="0" applyNumberFormat="1" applyFont="1" applyFill="1" applyBorder="1" applyAlignment="1" applyProtection="1">
      <alignment horizontal="center" vertical="center" wrapText="1"/>
      <protection/>
    </xf>
    <xf numFmtId="165" fontId="8" fillId="0" borderId="25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24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2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 applyProtection="1">
      <alignment horizontal="center" vertical="center" wrapText="1"/>
      <protection locked="0"/>
    </xf>
    <xf numFmtId="1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2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30" fillId="0" borderId="24" xfId="0" applyNumberFormat="1" applyFont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center" vertical="center" wrapText="1"/>
      <protection/>
    </xf>
    <xf numFmtId="164" fontId="8" fillId="54" borderId="19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8" fillId="57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 wrapText="1"/>
      <protection/>
    </xf>
    <xf numFmtId="49" fontId="30" fillId="0" borderId="24" xfId="0" applyNumberFormat="1" applyFont="1" applyBorder="1" applyAlignment="1" applyProtection="1">
      <alignment horizontal="center" vertical="center" wrapText="1"/>
      <protection locked="0"/>
    </xf>
    <xf numFmtId="2" fontId="30" fillId="0" borderId="24" xfId="0" applyNumberFormat="1" applyFont="1" applyBorder="1" applyAlignment="1" applyProtection="1">
      <alignment horizontal="center" vertical="center" wrapText="1"/>
      <protection locked="0"/>
    </xf>
    <xf numFmtId="1" fontId="30" fillId="0" borderId="24" xfId="0" applyNumberFormat="1" applyFont="1" applyBorder="1" applyAlignment="1" applyProtection="1">
      <alignment horizontal="center" vertical="center" wrapText="1"/>
      <protection locked="0"/>
    </xf>
    <xf numFmtId="49" fontId="30" fillId="0" borderId="19" xfId="0" applyNumberFormat="1" applyFont="1" applyBorder="1" applyAlignment="1" applyProtection="1">
      <alignment horizontal="center" vertical="center" wrapText="1"/>
      <protection locked="0"/>
    </xf>
    <xf numFmtId="2" fontId="30" fillId="0" borderId="19" xfId="0" applyNumberFormat="1" applyFont="1" applyBorder="1" applyAlignment="1" applyProtection="1">
      <alignment horizontal="center" vertical="center" wrapText="1"/>
      <protection locked="0"/>
    </xf>
    <xf numFmtId="1" fontId="30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Border="1" applyAlignment="1" applyProtection="1">
      <alignment horizontal="left" vertical="center" wrapText="1"/>
      <protection locked="0"/>
    </xf>
    <xf numFmtId="49" fontId="8" fillId="0" borderId="19" xfId="0" applyNumberFormat="1" applyFont="1" applyBorder="1" applyAlignment="1" applyProtection="1">
      <alignment horizontal="left" vertical="center" wrapText="1"/>
      <protection locked="0"/>
    </xf>
    <xf numFmtId="2" fontId="1" fillId="0" borderId="24" xfId="0" applyNumberFormat="1" applyFont="1" applyBorder="1" applyAlignment="1" applyProtection="1">
      <alignment horizontal="center" vertical="center" wrapText="1"/>
      <protection locked="0"/>
    </xf>
    <xf numFmtId="1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30" fillId="2" borderId="19" xfId="0" applyNumberFormat="1" applyFont="1" applyFill="1" applyBorder="1" applyAlignment="1" applyProtection="1">
      <alignment horizontal="center" vertical="center" wrapText="1"/>
      <protection/>
    </xf>
    <xf numFmtId="49" fontId="33" fillId="2" borderId="19" xfId="0" applyNumberFormat="1" applyFont="1" applyFill="1" applyBorder="1" applyAlignment="1" applyProtection="1">
      <alignment horizontal="center" vertical="center" wrapText="1"/>
      <protection/>
    </xf>
    <xf numFmtId="49" fontId="57" fillId="0" borderId="0" xfId="0" applyNumberFormat="1" applyFont="1" applyAlignment="1" applyProtection="1">
      <alignment horizontal="left" wrapText="1"/>
      <protection/>
    </xf>
    <xf numFmtId="49" fontId="57" fillId="0" borderId="0" xfId="0" applyNumberFormat="1" applyFont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0" applyNumberFormat="1" applyFont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Fill="1" applyAlignment="1" applyProtection="1">
      <alignment horizontal="center" wrapText="1"/>
      <protection/>
    </xf>
    <xf numFmtId="164" fontId="37" fillId="0" borderId="0" xfId="0" applyNumberFormat="1" applyFont="1" applyAlignment="1" applyProtection="1">
      <alignment horizontal="center" vertical="center" wrapText="1"/>
      <protection locked="0"/>
    </xf>
    <xf numFmtId="49" fontId="33" fillId="0" borderId="0" xfId="88" applyNumberFormat="1" applyFont="1" applyFill="1" applyAlignment="1" applyProtection="1">
      <alignment horizontal="center" vertical="center" wrapText="1"/>
      <protection locked="0"/>
    </xf>
    <xf numFmtId="49" fontId="31" fillId="0" borderId="24" xfId="0" applyNumberFormat="1" applyFont="1" applyBorder="1" applyAlignment="1" applyProtection="1">
      <alignment horizontal="center" vertical="center" wrapText="1"/>
      <protection locked="0"/>
    </xf>
    <xf numFmtId="49" fontId="31" fillId="0" borderId="19" xfId="0" applyNumberFormat="1" applyFont="1" applyBorder="1" applyAlignment="1" applyProtection="1">
      <alignment horizontal="center" vertical="center" wrapText="1"/>
      <protection locked="0"/>
    </xf>
    <xf numFmtId="49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4" xfId="0" applyNumberFormat="1" applyFont="1" applyBorder="1" applyAlignment="1" applyProtection="1">
      <alignment horizontal="center" vertical="center" wrapText="1"/>
      <protection locked="0"/>
    </xf>
    <xf numFmtId="49" fontId="31" fillId="0" borderId="24" xfId="0" applyNumberFormat="1" applyFont="1" applyBorder="1" applyAlignment="1" applyProtection="1">
      <alignment horizontal="left" vertical="center" wrapText="1"/>
      <protection locked="0"/>
    </xf>
    <xf numFmtId="49" fontId="57" fillId="0" borderId="27" xfId="0" applyNumberFormat="1" applyFont="1" applyBorder="1" applyAlignment="1" applyProtection="1">
      <alignment horizontal="center" vertical="center"/>
      <protection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e 2" xfId="86"/>
    <cellStyle name="Normalny 2" xfId="87"/>
    <cellStyle name="Normalny 3" xfId="88"/>
    <cellStyle name="Obliczenia" xfId="89"/>
    <cellStyle name="Obliczenia 2" xfId="90"/>
    <cellStyle name="Percent" xfId="91"/>
    <cellStyle name="Procentowy 2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D19" sqref="D19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5.0039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10.57421875" style="14" customWidth="1"/>
    <col min="8" max="8" width="4.140625" style="23" customWidth="1"/>
    <col min="9" max="9" width="11.71093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13</v>
      </c>
    </row>
    <row r="3" spans="1:14" ht="15">
      <c r="A3" s="10"/>
      <c r="B3" s="53" t="s">
        <v>45</v>
      </c>
      <c r="C3" s="54"/>
      <c r="D3" s="55"/>
      <c r="E3" s="55"/>
      <c r="F3" s="56"/>
      <c r="G3" s="56"/>
      <c r="H3" s="56"/>
      <c r="I3" s="56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58">
        <v>7</v>
      </c>
      <c r="H4" s="58">
        <v>8</v>
      </c>
      <c r="I4" s="58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60" t="s">
        <v>17</v>
      </c>
      <c r="H5" s="60" t="s">
        <v>12</v>
      </c>
      <c r="I5" s="60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64" t="s">
        <v>32</v>
      </c>
      <c r="H6" s="63"/>
      <c r="I6" s="64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5.5">
      <c r="A7" s="38">
        <f>A6+1</f>
        <v>1</v>
      </c>
      <c r="B7" s="65" t="s">
        <v>37</v>
      </c>
      <c r="C7" s="66"/>
      <c r="D7" s="67">
        <v>200</v>
      </c>
      <c r="E7" s="66" t="s">
        <v>38</v>
      </c>
      <c r="F7" s="68"/>
      <c r="G7" s="69">
        <f>D7*F7</f>
        <v>0</v>
      </c>
      <c r="H7" s="70"/>
      <c r="I7" s="69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5">
      <c r="G8" s="90">
        <f>SUM(G7)</f>
        <v>0</v>
      </c>
      <c r="I8" s="90">
        <f>SUM(I7)</f>
        <v>0</v>
      </c>
    </row>
    <row r="9" ht="15">
      <c r="B9" s="45" t="s">
        <v>33</v>
      </c>
    </row>
    <row r="10" ht="72.75" customHeight="1">
      <c r="B10" s="47" t="s">
        <v>36</v>
      </c>
    </row>
    <row r="11" spans="10:13" ht="15">
      <c r="J11" s="23"/>
      <c r="K11" s="46" t="s">
        <v>325</v>
      </c>
      <c r="L11" s="24"/>
      <c r="M11" s="23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zoomScale="110" zoomScaleNormal="110" zoomScalePageLayoutView="0" workbookViewId="0" topLeftCell="A1">
      <selection activeCell="C13" sqref="C1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23</v>
      </c>
    </row>
    <row r="3" spans="1:14" ht="15">
      <c r="A3" s="10"/>
      <c r="B3" s="53" t="s">
        <v>328</v>
      </c>
      <c r="C3" s="54"/>
      <c r="D3" s="55"/>
      <c r="E3" s="55"/>
      <c r="F3" s="56"/>
      <c r="G3" s="78"/>
      <c r="H3" s="56"/>
      <c r="I3" s="78"/>
      <c r="J3" s="42"/>
      <c r="K3" s="44"/>
      <c r="L3" s="12"/>
      <c r="M3" s="12"/>
      <c r="N3" s="13"/>
    </row>
    <row r="4" spans="1:14" ht="15" customHeight="1">
      <c r="A4" s="11">
        <v>1</v>
      </c>
      <c r="B4" s="79" t="s">
        <v>8</v>
      </c>
      <c r="C4" s="79" t="s">
        <v>9</v>
      </c>
      <c r="D4" s="79" t="s">
        <v>10</v>
      </c>
      <c r="E4" s="79" t="s">
        <v>11</v>
      </c>
      <c r="F4" s="80">
        <v>6</v>
      </c>
      <c r="G4" s="80">
        <v>7</v>
      </c>
      <c r="H4" s="80">
        <v>8</v>
      </c>
      <c r="I4" s="80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81" t="s">
        <v>1</v>
      </c>
      <c r="C5" s="81" t="s">
        <v>30</v>
      </c>
      <c r="D5" s="81" t="s">
        <v>2</v>
      </c>
      <c r="E5" s="81" t="s">
        <v>3</v>
      </c>
      <c r="F5" s="82" t="s">
        <v>16</v>
      </c>
      <c r="G5" s="82" t="s">
        <v>17</v>
      </c>
      <c r="H5" s="82" t="s">
        <v>12</v>
      </c>
      <c r="I5" s="82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83"/>
      <c r="D6" s="83"/>
      <c r="E6" s="83"/>
      <c r="F6" s="84"/>
      <c r="G6" s="85" t="s">
        <v>32</v>
      </c>
      <c r="H6" s="84"/>
      <c r="I6" s="8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51" customHeight="1">
      <c r="A7" s="38">
        <f>A6+1</f>
        <v>1</v>
      </c>
      <c r="B7" s="136" t="s">
        <v>327</v>
      </c>
      <c r="C7" s="66"/>
      <c r="D7" s="67">
        <v>10</v>
      </c>
      <c r="E7" s="66" t="s">
        <v>38</v>
      </c>
      <c r="F7" s="68"/>
      <c r="G7" s="86">
        <f>D7*F7</f>
        <v>0</v>
      </c>
      <c r="H7" s="70"/>
      <c r="I7" s="86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45" t="s">
        <v>33</v>
      </c>
      <c r="D9" s="24"/>
      <c r="F9" s="22"/>
      <c r="G9" s="23"/>
      <c r="H9" s="14"/>
      <c r="I9" s="23"/>
      <c r="J9" s="14"/>
      <c r="K9" s="107"/>
      <c r="L9" s="108" t="s">
        <v>325</v>
      </c>
      <c r="M9" s="47"/>
      <c r="N9" s="106"/>
    </row>
    <row r="10" spans="2:14" ht="78.75" customHeight="1">
      <c r="B10" s="102" t="s">
        <v>36</v>
      </c>
      <c r="C10" s="102"/>
      <c r="D10" s="24"/>
      <c r="F10" s="22"/>
      <c r="G10" s="23"/>
      <c r="H10" s="14"/>
      <c r="I10" s="23"/>
      <c r="J10" s="14"/>
      <c r="K10" s="47"/>
      <c r="L10" s="107"/>
      <c r="M10" s="106"/>
      <c r="N10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10" sqref="B10:N12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63</v>
      </c>
    </row>
    <row r="3" spans="1:14" ht="25.5">
      <c r="A3" s="10"/>
      <c r="B3" s="53" t="s">
        <v>62</v>
      </c>
      <c r="C3" s="54"/>
      <c r="D3" s="55"/>
      <c r="E3" s="55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81" customHeight="1">
      <c r="A7" s="38">
        <f>A6+1</f>
        <v>1</v>
      </c>
      <c r="B7" s="131" t="s">
        <v>60</v>
      </c>
      <c r="C7" s="66"/>
      <c r="D7" s="67">
        <v>20</v>
      </c>
      <c r="E7" s="66" t="s">
        <v>61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10" spans="2:14" ht="14.25" customHeight="1">
      <c r="B10" s="14"/>
      <c r="C10" s="45" t="s">
        <v>33</v>
      </c>
      <c r="D10" s="24"/>
      <c r="F10" s="22"/>
      <c r="G10" s="23"/>
      <c r="H10" s="14"/>
      <c r="I10" s="23"/>
      <c r="J10" s="14"/>
      <c r="K10" s="47"/>
      <c r="L10" s="105"/>
      <c r="M10" s="106"/>
      <c r="N10" s="106"/>
    </row>
    <row r="11" spans="2:14" ht="14.25" customHeight="1">
      <c r="B11" s="14"/>
      <c r="D11" s="24"/>
      <c r="F11" s="22"/>
      <c r="G11" s="23"/>
      <c r="H11" s="14"/>
      <c r="I11" s="23"/>
      <c r="J11" s="14"/>
      <c r="K11" s="107"/>
      <c r="L11" s="108" t="s">
        <v>325</v>
      </c>
      <c r="M11" s="47"/>
      <c r="N11" s="106"/>
    </row>
    <row r="12" spans="2:14" ht="72" customHeight="1">
      <c r="B12" s="102" t="s">
        <v>36</v>
      </c>
      <c r="D12" s="24"/>
      <c r="F12" s="22"/>
      <c r="G12" s="23"/>
      <c r="H12" s="14"/>
      <c r="I12" s="23"/>
      <c r="J12" s="14"/>
      <c r="K12" s="47"/>
      <c r="L12" s="107"/>
      <c r="M12" s="106"/>
      <c r="N12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C12" sqref="C12"/>
    </sheetView>
  </sheetViews>
  <sheetFormatPr defaultColWidth="13.28125" defaultRowHeight="14.25" customHeight="1"/>
  <cols>
    <col min="1" max="1" width="2.7109375" style="14" customWidth="1"/>
    <col min="2" max="2" width="31.8515625" style="24" customWidth="1"/>
    <col min="3" max="3" width="15.281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64</v>
      </c>
    </row>
    <row r="3" spans="1:14" ht="15">
      <c r="A3" s="10"/>
      <c r="B3" s="53" t="s">
        <v>66</v>
      </c>
      <c r="C3" s="54"/>
      <c r="D3" s="55"/>
      <c r="E3" s="55"/>
      <c r="F3" s="56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81" t="s">
        <v>1</v>
      </c>
      <c r="C5" s="81" t="s">
        <v>30</v>
      </c>
      <c r="D5" s="81" t="s">
        <v>2</v>
      </c>
      <c r="E5" s="81" t="s">
        <v>3</v>
      </c>
      <c r="F5" s="82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17.75" customHeight="1">
      <c r="A7" s="38">
        <f>A6+1</f>
        <v>1</v>
      </c>
      <c r="B7" s="131" t="s">
        <v>329</v>
      </c>
      <c r="C7" s="66"/>
      <c r="D7" s="67">
        <v>50</v>
      </c>
      <c r="E7" s="66" t="s">
        <v>65</v>
      </c>
      <c r="F7" s="68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10" spans="2:14" ht="14.25" customHeight="1">
      <c r="B10" s="14"/>
      <c r="C10" s="45" t="s">
        <v>33</v>
      </c>
      <c r="D10" s="24"/>
      <c r="F10" s="22"/>
      <c r="G10" s="23"/>
      <c r="H10" s="14"/>
      <c r="I10" s="23"/>
      <c r="J10" s="14"/>
      <c r="K10" s="47"/>
      <c r="L10" s="105"/>
      <c r="M10" s="106"/>
      <c r="N10" s="106"/>
    </row>
    <row r="11" spans="2:14" ht="14.25" customHeight="1">
      <c r="B11" s="14"/>
      <c r="D11" s="24"/>
      <c r="F11" s="22"/>
      <c r="G11" s="23"/>
      <c r="H11" s="14"/>
      <c r="I11" s="23"/>
      <c r="J11" s="14"/>
      <c r="K11" s="107"/>
      <c r="L11" s="108" t="s">
        <v>325</v>
      </c>
      <c r="M11" s="47"/>
      <c r="N11" s="106"/>
    </row>
    <row r="12" spans="2:14" ht="63.75" customHeight="1">
      <c r="B12" s="102" t="s">
        <v>36</v>
      </c>
      <c r="D12" s="24"/>
      <c r="F12" s="22"/>
      <c r="G12" s="23"/>
      <c r="H12" s="14"/>
      <c r="I12" s="23"/>
      <c r="J12" s="14"/>
      <c r="K12" s="47"/>
      <c r="L12" s="107"/>
      <c r="M12" s="106"/>
      <c r="N12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="120" zoomScaleNormal="120" zoomScalePageLayoutView="0" workbookViewId="0" topLeftCell="A1">
      <selection activeCell="G13" sqref="G1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67</v>
      </c>
    </row>
    <row r="3" spans="1:14" ht="15">
      <c r="A3" s="10"/>
      <c r="B3" s="53" t="s">
        <v>70</v>
      </c>
      <c r="C3" s="54"/>
      <c r="D3" s="55"/>
      <c r="E3" s="55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83.25" customHeight="1">
      <c r="A5" s="3" t="s">
        <v>0</v>
      </c>
      <c r="B5" s="81" t="s">
        <v>1</v>
      </c>
      <c r="C5" s="81" t="s">
        <v>30</v>
      </c>
      <c r="D5" s="81" t="s">
        <v>2</v>
      </c>
      <c r="E5" s="81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5.5">
      <c r="A7" s="38">
        <f>A6+1</f>
        <v>1</v>
      </c>
      <c r="B7" s="131" t="s">
        <v>68</v>
      </c>
      <c r="C7" s="66"/>
      <c r="D7" s="67">
        <v>10</v>
      </c>
      <c r="E7" s="66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25.5">
      <c r="A8" s="37">
        <f>A7+1</f>
        <v>2</v>
      </c>
      <c r="B8" s="132" t="s">
        <v>69</v>
      </c>
      <c r="C8" s="133"/>
      <c r="D8" s="134">
        <v>10</v>
      </c>
      <c r="E8" s="133" t="s">
        <v>50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1" spans="2:14" ht="14.25" customHeight="1">
      <c r="B11" s="14"/>
      <c r="C11" s="45" t="s">
        <v>33</v>
      </c>
      <c r="D11" s="24"/>
      <c r="F11" s="22"/>
      <c r="G11" s="23"/>
      <c r="H11" s="14"/>
      <c r="I11" s="23"/>
      <c r="J11" s="14"/>
      <c r="K11" s="47"/>
      <c r="L11" s="105"/>
      <c r="M11" s="106"/>
      <c r="N11" s="106"/>
    </row>
    <row r="12" spans="2:14" ht="14.25" customHeight="1">
      <c r="B12" s="14"/>
      <c r="D12" s="24"/>
      <c r="F12" s="22"/>
      <c r="G12" s="23"/>
      <c r="H12" s="14"/>
      <c r="I12" s="23"/>
      <c r="J12" s="14"/>
      <c r="K12" s="107"/>
      <c r="L12" s="108" t="s">
        <v>325</v>
      </c>
      <c r="M12" s="47"/>
      <c r="N12" s="106"/>
    </row>
    <row r="13" spans="2:14" ht="60.75" customHeight="1">
      <c r="B13" s="102" t="s">
        <v>36</v>
      </c>
      <c r="D13" s="24"/>
      <c r="F13" s="22"/>
      <c r="G13" s="23"/>
      <c r="H13" s="14"/>
      <c r="I13" s="23"/>
      <c r="J13" s="14"/>
      <c r="K13" s="47"/>
      <c r="L13" s="107"/>
      <c r="M13" s="106"/>
      <c r="N13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zoomScale="110" zoomScaleNormal="110" zoomScalePageLayoutView="0" workbookViewId="0" topLeftCell="A1">
      <selection activeCell="B11" sqref="B11:N1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71</v>
      </c>
    </row>
    <row r="3" spans="1:14" ht="15" customHeight="1">
      <c r="A3" s="10"/>
      <c r="B3" s="53" t="s">
        <v>73</v>
      </c>
      <c r="C3" s="54"/>
      <c r="D3" s="55"/>
      <c r="E3" s="55"/>
      <c r="F3" s="56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5.5">
      <c r="A7" s="38">
        <f>A6+1</f>
        <v>1</v>
      </c>
      <c r="B7" s="131" t="s">
        <v>72</v>
      </c>
      <c r="C7" s="66"/>
      <c r="D7" s="67">
        <v>25</v>
      </c>
      <c r="E7" s="66" t="s">
        <v>38</v>
      </c>
      <c r="F7" s="68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11" spans="2:14" ht="14.25" customHeight="1">
      <c r="B11" s="14"/>
      <c r="C11" s="45" t="s">
        <v>33</v>
      </c>
      <c r="D11" s="24"/>
      <c r="F11" s="22"/>
      <c r="G11" s="23"/>
      <c r="H11" s="14"/>
      <c r="I11" s="23"/>
      <c r="J11" s="14"/>
      <c r="K11" s="47"/>
      <c r="L11" s="105"/>
      <c r="M11" s="106"/>
      <c r="N11" s="106"/>
    </row>
    <row r="12" spans="2:14" ht="14.25" customHeight="1">
      <c r="B12" s="14"/>
      <c r="D12" s="24"/>
      <c r="F12" s="22"/>
      <c r="G12" s="23"/>
      <c r="H12" s="14"/>
      <c r="I12" s="23"/>
      <c r="J12" s="14"/>
      <c r="K12" s="107"/>
      <c r="L12" s="108" t="s">
        <v>325</v>
      </c>
      <c r="M12" s="47"/>
      <c r="N12" s="106"/>
    </row>
    <row r="13" spans="2:14" ht="61.5" customHeight="1">
      <c r="B13" s="102" t="s">
        <v>36</v>
      </c>
      <c r="D13" s="24"/>
      <c r="F13" s="22"/>
      <c r="G13" s="23"/>
      <c r="H13" s="14"/>
      <c r="I13" s="23"/>
      <c r="J13" s="14"/>
      <c r="K13" s="47"/>
      <c r="L13" s="107"/>
      <c r="M13" s="106"/>
      <c r="N13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"/>
  <sheetViews>
    <sheetView zoomScale="120" zoomScaleNormal="120" zoomScalePageLayoutView="0" workbookViewId="0" topLeftCell="A1">
      <selection activeCell="E13" sqref="E1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74</v>
      </c>
    </row>
    <row r="3" spans="1:14" ht="15">
      <c r="A3" s="10"/>
      <c r="B3" s="53" t="s">
        <v>78</v>
      </c>
      <c r="C3" s="54"/>
      <c r="D3" s="55"/>
      <c r="E3" s="55"/>
      <c r="F3" s="56"/>
      <c r="G3" s="56"/>
      <c r="H3" s="56"/>
      <c r="I3" s="56"/>
      <c r="J3" s="54"/>
      <c r="K3" s="56"/>
      <c r="L3" s="144"/>
      <c r="M3" s="144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58">
        <v>7</v>
      </c>
      <c r="H4" s="58">
        <v>8</v>
      </c>
      <c r="I4" s="58">
        <v>9</v>
      </c>
      <c r="J4" s="57" t="s">
        <v>19</v>
      </c>
      <c r="K4" s="58">
        <v>11</v>
      </c>
      <c r="L4" s="58">
        <v>12</v>
      </c>
      <c r="M4" s="58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60" t="s">
        <v>17</v>
      </c>
      <c r="H5" s="60" t="s">
        <v>12</v>
      </c>
      <c r="I5" s="60" t="s">
        <v>21</v>
      </c>
      <c r="J5" s="59" t="s">
        <v>5</v>
      </c>
      <c r="K5" s="60" t="s">
        <v>4</v>
      </c>
      <c r="L5" s="60" t="s">
        <v>18</v>
      </c>
      <c r="M5" s="60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64" t="s">
        <v>32</v>
      </c>
      <c r="H6" s="63"/>
      <c r="I6" s="64" t="s">
        <v>32</v>
      </c>
      <c r="J6" s="62"/>
      <c r="K6" s="63"/>
      <c r="L6" s="64" t="s">
        <v>32</v>
      </c>
      <c r="M6" s="64" t="s">
        <v>32</v>
      </c>
      <c r="N6" s="35" t="s">
        <v>32</v>
      </c>
    </row>
    <row r="7" spans="1:14" ht="25.5">
      <c r="A7" s="38">
        <f>A6+1</f>
        <v>1</v>
      </c>
      <c r="B7" s="131" t="s">
        <v>75</v>
      </c>
      <c r="C7" s="66"/>
      <c r="D7" s="67">
        <v>10</v>
      </c>
      <c r="E7" s="66" t="s">
        <v>61</v>
      </c>
      <c r="F7" s="68"/>
      <c r="G7" s="69">
        <f>D7*F7</f>
        <v>0</v>
      </c>
      <c r="H7" s="70"/>
      <c r="I7" s="69">
        <f>G7*H7+G7</f>
        <v>0</v>
      </c>
      <c r="J7" s="67"/>
      <c r="K7" s="67"/>
      <c r="L7" s="69">
        <f>K7*F7</f>
        <v>0</v>
      </c>
      <c r="M7" s="69">
        <f>H7*L7+L7</f>
        <v>0</v>
      </c>
      <c r="N7" s="34">
        <f>I7-M7</f>
        <v>0</v>
      </c>
    </row>
    <row r="8" spans="1:14" ht="38.25">
      <c r="A8" s="37">
        <f>A7+1</f>
        <v>2</v>
      </c>
      <c r="B8" s="132" t="s">
        <v>76</v>
      </c>
      <c r="C8" s="133"/>
      <c r="D8" s="134">
        <v>5</v>
      </c>
      <c r="E8" s="133" t="s">
        <v>61</v>
      </c>
      <c r="F8" s="135"/>
      <c r="G8" s="145">
        <f>D8*F8</f>
        <v>0</v>
      </c>
      <c r="H8" s="140"/>
      <c r="I8" s="145">
        <f>G8*H8+G8</f>
        <v>0</v>
      </c>
      <c r="J8" s="134"/>
      <c r="K8" s="134"/>
      <c r="L8" s="145">
        <f>K8*F8</f>
        <v>0</v>
      </c>
      <c r="M8" s="145">
        <f>H8*L8+L8</f>
        <v>0</v>
      </c>
      <c r="N8" s="18">
        <f>I8-M8</f>
        <v>0</v>
      </c>
    </row>
    <row r="9" spans="1:14" ht="25.5">
      <c r="A9" s="37">
        <f>A8+1</f>
        <v>3</v>
      </c>
      <c r="B9" s="132" t="s">
        <v>77</v>
      </c>
      <c r="C9" s="133"/>
      <c r="D9" s="134">
        <v>2</v>
      </c>
      <c r="E9" s="133" t="s">
        <v>61</v>
      </c>
      <c r="F9" s="135"/>
      <c r="G9" s="145">
        <f>D9*F9</f>
        <v>0</v>
      </c>
      <c r="H9" s="140"/>
      <c r="I9" s="145">
        <f>G9*H9+G9</f>
        <v>0</v>
      </c>
      <c r="J9" s="134"/>
      <c r="K9" s="134"/>
      <c r="L9" s="145">
        <f>K9*F9</f>
        <v>0</v>
      </c>
      <c r="M9" s="145">
        <f>H9*L9+L9</f>
        <v>0</v>
      </c>
      <c r="N9" s="18">
        <f>I9-M9</f>
        <v>0</v>
      </c>
    </row>
    <row r="10" spans="2:13" ht="14.25" customHeight="1">
      <c r="B10" s="47"/>
      <c r="C10" s="47"/>
      <c r="D10" s="141"/>
      <c r="E10" s="141"/>
      <c r="F10" s="142"/>
      <c r="G10" s="176">
        <f>SUM(G7:G9)</f>
        <v>0</v>
      </c>
      <c r="H10" s="142"/>
      <c r="I10" s="176">
        <f>SUM(I7:I9)</f>
        <v>0</v>
      </c>
      <c r="J10" s="47"/>
      <c r="K10" s="142"/>
      <c r="L10" s="146"/>
      <c r="M10" s="146"/>
    </row>
    <row r="11" spans="2:14" ht="14.25" customHeight="1">
      <c r="B11" s="14"/>
      <c r="C11" s="45" t="s">
        <v>33</v>
      </c>
      <c r="D11" s="24"/>
      <c r="F11" s="22"/>
      <c r="G11" s="23"/>
      <c r="H11" s="14"/>
      <c r="I11" s="23"/>
      <c r="J11" s="14"/>
      <c r="K11" s="47"/>
      <c r="L11" s="105"/>
      <c r="M11" s="106"/>
      <c r="N11" s="106"/>
    </row>
    <row r="12" spans="2:14" ht="14.25" customHeight="1">
      <c r="B12" s="14"/>
      <c r="D12" s="24"/>
      <c r="F12" s="22"/>
      <c r="G12" s="23"/>
      <c r="H12" s="14"/>
      <c r="I12" s="23"/>
      <c r="J12" s="14"/>
      <c r="K12" s="107"/>
      <c r="L12" s="108" t="s">
        <v>325</v>
      </c>
      <c r="M12" s="47"/>
      <c r="N12" s="106"/>
    </row>
    <row r="13" spans="2:14" ht="58.5" customHeight="1">
      <c r="B13" s="102" t="s">
        <v>36</v>
      </c>
      <c r="D13" s="24"/>
      <c r="F13" s="22"/>
      <c r="G13" s="23"/>
      <c r="H13" s="14"/>
      <c r="I13" s="23"/>
      <c r="J13" s="14"/>
      <c r="K13" s="47"/>
      <c r="L13" s="107"/>
      <c r="M13" s="106"/>
      <c r="N13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1"/>
  <sheetViews>
    <sheetView zoomScale="120" zoomScaleNormal="120" zoomScalePageLayoutView="0" workbookViewId="0" topLeftCell="A1">
      <selection activeCell="B9" sqref="B9:N11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79</v>
      </c>
    </row>
    <row r="3" spans="1:14" ht="15">
      <c r="A3" s="10"/>
      <c r="B3" s="53" t="s">
        <v>81</v>
      </c>
      <c r="C3" s="54"/>
      <c r="D3" s="55"/>
      <c r="E3" s="55"/>
      <c r="F3" s="56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5">
      <c r="A7" s="38">
        <f>A6+1</f>
        <v>1</v>
      </c>
      <c r="B7" s="131" t="s">
        <v>80</v>
      </c>
      <c r="C7" s="66"/>
      <c r="D7" s="67">
        <v>200</v>
      </c>
      <c r="E7" s="66" t="s">
        <v>65</v>
      </c>
      <c r="F7" s="68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2:9" ht="14.25" customHeight="1">
      <c r="B8" s="47"/>
      <c r="C8" s="47"/>
      <c r="D8" s="141"/>
      <c r="E8" s="141"/>
      <c r="F8" s="142"/>
      <c r="G8" s="90">
        <f>SUM(I12:J12)</f>
        <v>0</v>
      </c>
      <c r="H8" s="147"/>
      <c r="I8" s="90">
        <f>SUM(I7)</f>
        <v>0</v>
      </c>
    </row>
    <row r="9" spans="2:14" ht="14.25" customHeight="1">
      <c r="B9" s="14"/>
      <c r="C9" s="45" t="s">
        <v>33</v>
      </c>
      <c r="D9" s="24"/>
      <c r="F9" s="22"/>
      <c r="G9" s="23"/>
      <c r="H9" s="14"/>
      <c r="I9" s="23"/>
      <c r="J9" s="14"/>
      <c r="K9" s="47"/>
      <c r="L9" s="105"/>
      <c r="M9" s="106"/>
      <c r="N9" s="106"/>
    </row>
    <row r="10" spans="2:14" ht="14.25" customHeight="1">
      <c r="B10" s="14"/>
      <c r="D10" s="24"/>
      <c r="F10" s="22"/>
      <c r="G10" s="23"/>
      <c r="H10" s="14"/>
      <c r="I10" s="23"/>
      <c r="J10" s="14"/>
      <c r="K10" s="107"/>
      <c r="L10" s="108" t="s">
        <v>325</v>
      </c>
      <c r="M10" s="47"/>
      <c r="N10" s="106"/>
    </row>
    <row r="11" spans="2:14" ht="64.5" customHeight="1">
      <c r="B11" s="102" t="s">
        <v>36</v>
      </c>
      <c r="D11" s="24"/>
      <c r="F11" s="22"/>
      <c r="G11" s="23"/>
      <c r="H11" s="14"/>
      <c r="I11" s="23"/>
      <c r="J11" s="14"/>
      <c r="K11" s="47"/>
      <c r="L11" s="107"/>
      <c r="M11" s="106"/>
      <c r="N11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C11" sqref="C11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82</v>
      </c>
    </row>
    <row r="3" spans="1:14" ht="17.25" customHeight="1">
      <c r="A3" s="56"/>
      <c r="B3" s="53" t="s">
        <v>83</v>
      </c>
      <c r="C3" s="54"/>
      <c r="D3" s="55"/>
      <c r="E3" s="55"/>
      <c r="F3" s="56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58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60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64">
        <v>0</v>
      </c>
      <c r="B6" s="61" t="s">
        <v>31</v>
      </c>
      <c r="C6" s="62"/>
      <c r="D6" s="62"/>
      <c r="E6" s="62"/>
      <c r="F6" s="63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64.5" customHeight="1">
      <c r="A7" s="148">
        <f>A6+1</f>
        <v>1</v>
      </c>
      <c r="B7" s="131" t="s">
        <v>393</v>
      </c>
      <c r="C7" s="66"/>
      <c r="D7" s="67">
        <v>20</v>
      </c>
      <c r="E7" s="66" t="s">
        <v>50</v>
      </c>
      <c r="F7" s="68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4"/>
      <c r="C9" s="45" t="s">
        <v>33</v>
      </c>
      <c r="D9" s="24"/>
      <c r="F9" s="22"/>
      <c r="G9" s="23"/>
      <c r="H9" s="14"/>
      <c r="I9" s="23"/>
      <c r="J9" s="14"/>
      <c r="K9" s="47"/>
      <c r="L9" s="105"/>
      <c r="M9" s="106"/>
      <c r="N9" s="106"/>
    </row>
    <row r="10" spans="2:14" ht="14.25" customHeight="1">
      <c r="B10" s="14"/>
      <c r="D10" s="24"/>
      <c r="F10" s="22"/>
      <c r="G10" s="23"/>
      <c r="H10" s="14"/>
      <c r="I10" s="23"/>
      <c r="J10" s="14"/>
      <c r="K10" s="107"/>
      <c r="L10" s="108" t="s">
        <v>325</v>
      </c>
      <c r="M10" s="47"/>
      <c r="N10" s="106"/>
    </row>
    <row r="11" spans="2:14" ht="67.5" customHeight="1">
      <c r="B11" s="102" t="s">
        <v>36</v>
      </c>
      <c r="D11" s="24"/>
      <c r="F11" s="22"/>
      <c r="G11" s="23"/>
      <c r="H11" s="14"/>
      <c r="I11" s="23"/>
      <c r="J11" s="14"/>
      <c r="K11" s="47"/>
      <c r="L11" s="107"/>
      <c r="M11" s="106"/>
      <c r="N11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10" sqref="B10:N12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84</v>
      </c>
    </row>
    <row r="3" spans="1:14" ht="15">
      <c r="A3" s="10"/>
      <c r="B3" s="53" t="s">
        <v>86</v>
      </c>
      <c r="C3" s="54"/>
      <c r="D3" s="55"/>
      <c r="E3" s="55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58.25" customHeight="1">
      <c r="A7" s="38">
        <f>A6+1</f>
        <v>1</v>
      </c>
      <c r="B7" s="131" t="s">
        <v>85</v>
      </c>
      <c r="C7" s="66"/>
      <c r="D7" s="67">
        <v>100</v>
      </c>
      <c r="E7" s="66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10" spans="2:14" ht="14.25" customHeight="1">
      <c r="B10" s="14"/>
      <c r="C10" s="45" t="s">
        <v>33</v>
      </c>
      <c r="D10" s="24"/>
      <c r="F10" s="22"/>
      <c r="G10" s="23"/>
      <c r="H10" s="14"/>
      <c r="I10" s="23"/>
      <c r="J10" s="14"/>
      <c r="K10" s="47"/>
      <c r="L10" s="105"/>
      <c r="M10" s="106"/>
      <c r="N10" s="106"/>
    </row>
    <row r="11" spans="2:14" ht="14.25" customHeight="1">
      <c r="B11" s="14"/>
      <c r="D11" s="24"/>
      <c r="F11" s="22"/>
      <c r="G11" s="23"/>
      <c r="H11" s="14"/>
      <c r="I11" s="23"/>
      <c r="J11" s="14"/>
      <c r="K11" s="107"/>
      <c r="L11" s="108" t="s">
        <v>325</v>
      </c>
      <c r="M11" s="47"/>
      <c r="N11" s="106"/>
    </row>
    <row r="12" spans="2:14" ht="69" customHeight="1">
      <c r="B12" s="102" t="s">
        <v>36</v>
      </c>
      <c r="D12" s="24"/>
      <c r="F12" s="22"/>
      <c r="G12" s="23"/>
      <c r="H12" s="14"/>
      <c r="I12" s="23"/>
      <c r="J12" s="14"/>
      <c r="K12" s="47"/>
      <c r="L12" s="107"/>
      <c r="M12" s="106"/>
      <c r="N12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"/>
  <sheetViews>
    <sheetView zoomScale="110" zoomScaleNormal="110" zoomScalePageLayoutView="0" workbookViewId="0" topLeftCell="A1">
      <selection activeCell="B11" sqref="B11:N1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87</v>
      </c>
    </row>
    <row r="3" spans="1:14" ht="18.75" customHeight="1">
      <c r="A3" s="10"/>
      <c r="B3" s="53" t="s">
        <v>89</v>
      </c>
      <c r="C3" s="54"/>
      <c r="D3" s="72"/>
      <c r="E3" s="72"/>
      <c r="F3" s="73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12" t="s">
        <v>8</v>
      </c>
      <c r="C4" s="112" t="s">
        <v>9</v>
      </c>
      <c r="D4" s="112" t="s">
        <v>10</v>
      </c>
      <c r="E4" s="112" t="s">
        <v>11</v>
      </c>
      <c r="F4" s="113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114" t="s">
        <v>1</v>
      </c>
      <c r="C5" s="114" t="s">
        <v>30</v>
      </c>
      <c r="D5" s="114" t="s">
        <v>2</v>
      </c>
      <c r="E5" s="114" t="s">
        <v>3</v>
      </c>
      <c r="F5" s="115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74" t="s">
        <v>31</v>
      </c>
      <c r="C6" s="116"/>
      <c r="D6" s="116"/>
      <c r="E6" s="116"/>
      <c r="F6" s="117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3" customHeight="1">
      <c r="A7" s="38">
        <f>A6+1</f>
        <v>1</v>
      </c>
      <c r="B7" s="123" t="s">
        <v>88</v>
      </c>
      <c r="C7" s="75"/>
      <c r="D7" s="77">
        <v>1500</v>
      </c>
      <c r="E7" s="75" t="s">
        <v>50</v>
      </c>
      <c r="F7" s="9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32.25" customHeight="1">
      <c r="A8" s="37">
        <f>A7+1</f>
        <v>2</v>
      </c>
      <c r="B8" s="124" t="s">
        <v>330</v>
      </c>
      <c r="C8" s="125"/>
      <c r="D8" s="126">
        <v>100</v>
      </c>
      <c r="E8" s="125" t="s">
        <v>38</v>
      </c>
      <c r="F8" s="127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1" spans="2:14" ht="14.25" customHeight="1">
      <c r="B11" s="143"/>
      <c r="C11" s="105" t="s">
        <v>33</v>
      </c>
      <c r="D11" s="47"/>
      <c r="E11" s="141"/>
      <c r="F11" s="141"/>
      <c r="G11" s="142"/>
      <c r="H11" s="143"/>
      <c r="I11" s="142"/>
      <c r="J11" s="143"/>
      <c r="K11" s="47"/>
      <c r="L11" s="105"/>
      <c r="M11" s="106"/>
      <c r="N11" s="106"/>
    </row>
    <row r="12" spans="2:14" ht="14.25" customHeight="1">
      <c r="B12" s="143"/>
      <c r="C12" s="47"/>
      <c r="D12" s="47"/>
      <c r="E12" s="141"/>
      <c r="F12" s="141"/>
      <c r="G12" s="142"/>
      <c r="H12" s="143"/>
      <c r="I12" s="142"/>
      <c r="J12" s="143"/>
      <c r="K12" s="142"/>
      <c r="L12" s="149" t="s">
        <v>325</v>
      </c>
      <c r="M12" s="47"/>
      <c r="N12" s="106"/>
    </row>
    <row r="13" spans="2:14" ht="82.5" customHeight="1">
      <c r="B13" s="47" t="s">
        <v>36</v>
      </c>
      <c r="C13" s="47"/>
      <c r="D13" s="47"/>
      <c r="E13" s="141"/>
      <c r="F13" s="141"/>
      <c r="G13" s="142"/>
      <c r="H13" s="143"/>
      <c r="I13" s="142"/>
      <c r="J13" s="143"/>
      <c r="K13" s="47"/>
      <c r="L13" s="142"/>
      <c r="M13" s="106"/>
      <c r="N13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K10" sqref="K10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4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14</v>
      </c>
    </row>
    <row r="3" spans="1:14" ht="15">
      <c r="A3" s="10"/>
      <c r="B3" s="53" t="s">
        <v>46</v>
      </c>
      <c r="C3" s="54"/>
      <c r="D3" s="55"/>
      <c r="E3" s="55"/>
      <c r="F3" s="56"/>
      <c r="G3" s="56"/>
      <c r="H3" s="56"/>
      <c r="I3" s="56"/>
      <c r="J3" s="54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58">
        <v>7</v>
      </c>
      <c r="H4" s="58">
        <v>8</v>
      </c>
      <c r="I4" s="58">
        <v>9</v>
      </c>
      <c r="J4" s="57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60" t="s">
        <v>17</v>
      </c>
      <c r="H5" s="60" t="s">
        <v>12</v>
      </c>
      <c r="I5" s="60" t="s">
        <v>21</v>
      </c>
      <c r="J5" s="59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64" t="s">
        <v>32</v>
      </c>
      <c r="H6" s="63"/>
      <c r="I6" s="64" t="s">
        <v>32</v>
      </c>
      <c r="J6" s="62"/>
      <c r="K6" s="40"/>
      <c r="L6" s="35" t="s">
        <v>32</v>
      </c>
      <c r="M6" s="35" t="s">
        <v>32</v>
      </c>
      <c r="N6" s="35" t="s">
        <v>32</v>
      </c>
    </row>
    <row r="7" spans="1:14" ht="15">
      <c r="A7" s="38">
        <f>A6+1</f>
        <v>1</v>
      </c>
      <c r="B7" s="65" t="s">
        <v>39</v>
      </c>
      <c r="C7" s="66"/>
      <c r="D7" s="87">
        <v>1000</v>
      </c>
      <c r="E7" s="88" t="s">
        <v>38</v>
      </c>
      <c r="F7" s="89"/>
      <c r="G7" s="69">
        <f>D7*F7</f>
        <v>0</v>
      </c>
      <c r="H7" s="70"/>
      <c r="I7" s="69">
        <f>G7*H7+G7</f>
        <v>0</v>
      </c>
      <c r="J7" s="67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ht="14.25" customHeight="1">
      <c r="B9" s="45" t="s">
        <v>33</v>
      </c>
    </row>
    <row r="10" spans="2:11" ht="63.75" customHeight="1">
      <c r="B10" s="47" t="s">
        <v>36</v>
      </c>
      <c r="K10" s="45"/>
    </row>
    <row r="11" spans="10:12" ht="14.25" customHeight="1">
      <c r="J11" s="23"/>
      <c r="K11" s="46" t="s">
        <v>325</v>
      </c>
      <c r="L11" s="2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8" sqref="C8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90</v>
      </c>
    </row>
    <row r="3" spans="1:14" ht="21.75" customHeight="1">
      <c r="A3" s="10"/>
      <c r="B3" s="71" t="s">
        <v>91</v>
      </c>
      <c r="C3" s="54"/>
      <c r="D3" s="55"/>
      <c r="E3" s="55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79" t="s">
        <v>8</v>
      </c>
      <c r="C4" s="79" t="s">
        <v>9</v>
      </c>
      <c r="D4" s="79" t="s">
        <v>10</v>
      </c>
      <c r="E4" s="7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85.5" customHeight="1">
      <c r="A5" s="3" t="s">
        <v>0</v>
      </c>
      <c r="B5" s="81" t="s">
        <v>1</v>
      </c>
      <c r="C5" s="81" t="s">
        <v>30</v>
      </c>
      <c r="D5" s="81" t="s">
        <v>2</v>
      </c>
      <c r="E5" s="81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83"/>
      <c r="D6" s="83"/>
      <c r="E6" s="83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5.75" customHeight="1">
      <c r="A7" s="38">
        <f>A6+1</f>
        <v>1</v>
      </c>
      <c r="B7" s="131" t="s">
        <v>331</v>
      </c>
      <c r="C7" s="66"/>
      <c r="D7" s="67">
        <v>1000</v>
      </c>
      <c r="E7" s="66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51">
      <c r="A8" s="37">
        <f>A7+1</f>
        <v>2</v>
      </c>
      <c r="B8" s="132" t="s">
        <v>302</v>
      </c>
      <c r="C8" s="133"/>
      <c r="D8" s="134">
        <v>1500</v>
      </c>
      <c r="E8" s="133" t="s">
        <v>38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65.25" customHeight="1">
      <c r="A9" s="37">
        <f>A8+1</f>
        <v>3</v>
      </c>
      <c r="B9" s="132" t="s">
        <v>332</v>
      </c>
      <c r="C9" s="133"/>
      <c r="D9" s="134">
        <v>1000</v>
      </c>
      <c r="E9" s="133" t="s">
        <v>38</v>
      </c>
      <c r="F9" s="9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1:14" ht="55.5" customHeight="1">
      <c r="A10" s="37">
        <f>A9+1</f>
        <v>4</v>
      </c>
      <c r="B10" s="132" t="s">
        <v>301</v>
      </c>
      <c r="C10" s="133"/>
      <c r="D10" s="134">
        <v>2000</v>
      </c>
      <c r="E10" s="133" t="s">
        <v>38</v>
      </c>
      <c r="F10" s="9"/>
      <c r="G10" s="6">
        <f>D10*F10</f>
        <v>0</v>
      </c>
      <c r="H10" s="7"/>
      <c r="I10" s="6">
        <f>G10*H10+G10</f>
        <v>0</v>
      </c>
      <c r="J10" s="5"/>
      <c r="K10" s="5"/>
      <c r="L10" s="6">
        <f>K10*F10</f>
        <v>0</v>
      </c>
      <c r="M10" s="6">
        <f>H10*L10+L10</f>
        <v>0</v>
      </c>
      <c r="N10" s="18">
        <f>I10-M10</f>
        <v>0</v>
      </c>
    </row>
    <row r="11" spans="7:9" ht="14.25" customHeight="1">
      <c r="G11" s="90">
        <f>SUM(G7:G10)</f>
        <v>0</v>
      </c>
      <c r="I11" s="90">
        <f>SUM(I7:I10)</f>
        <v>0</v>
      </c>
    </row>
    <row r="13" spans="2:14" ht="14.25" customHeight="1">
      <c r="B13" s="143"/>
      <c r="C13" s="105" t="s">
        <v>33</v>
      </c>
      <c r="D13" s="47"/>
      <c r="E13" s="141"/>
      <c r="F13" s="141"/>
      <c r="G13" s="142"/>
      <c r="H13" s="143"/>
      <c r="I13" s="142"/>
      <c r="J13" s="143"/>
      <c r="K13" s="47"/>
      <c r="L13" s="105"/>
      <c r="M13" s="106"/>
      <c r="N13" s="106"/>
    </row>
    <row r="14" spans="2:14" ht="14.25" customHeight="1">
      <c r="B14" s="143"/>
      <c r="C14" s="47"/>
      <c r="D14" s="47"/>
      <c r="E14" s="141"/>
      <c r="F14" s="141"/>
      <c r="G14" s="142"/>
      <c r="H14" s="143"/>
      <c r="I14" s="142"/>
      <c r="J14" s="143"/>
      <c r="K14" s="142"/>
      <c r="L14" s="149" t="s">
        <v>325</v>
      </c>
      <c r="M14" s="47"/>
      <c r="N14" s="106"/>
    </row>
    <row r="15" spans="2:14" ht="72.75" customHeight="1">
      <c r="B15" s="47" t="s">
        <v>36</v>
      </c>
      <c r="C15" s="47"/>
      <c r="D15" s="47"/>
      <c r="E15" s="141"/>
      <c r="F15" s="141"/>
      <c r="G15" s="142"/>
      <c r="H15" s="143"/>
      <c r="I15" s="142"/>
      <c r="J15" s="143"/>
      <c r="K15" s="47"/>
      <c r="L15" s="142"/>
      <c r="M15" s="106"/>
      <c r="N15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92</v>
      </c>
    </row>
    <row r="3" spans="1:14" ht="31.5">
      <c r="A3" s="10"/>
      <c r="B3" s="52" t="s">
        <v>93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60.75" customHeight="1">
      <c r="A7" s="38">
        <f>A6+1</f>
        <v>1</v>
      </c>
      <c r="B7" s="123" t="s">
        <v>333</v>
      </c>
      <c r="C7" s="28"/>
      <c r="D7" s="77">
        <v>2000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10" spans="2:15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  <c r="O10" s="151"/>
    </row>
    <row r="11" spans="2:15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  <c r="O11" s="151"/>
    </row>
    <row r="12" spans="2:15" ht="65.2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  <c r="O12" s="151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10" sqref="B10:N12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94</v>
      </c>
    </row>
    <row r="3" spans="1:14" ht="15">
      <c r="A3" s="10"/>
      <c r="B3" s="53" t="s">
        <v>95</v>
      </c>
      <c r="C3" s="54"/>
      <c r="D3" s="55"/>
      <c r="E3" s="55"/>
      <c r="F3" s="56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3" customHeight="1">
      <c r="A7" s="38">
        <f>A6+1</f>
        <v>1</v>
      </c>
      <c r="B7" s="131" t="s">
        <v>334</v>
      </c>
      <c r="C7" s="66"/>
      <c r="D7" s="67">
        <v>200</v>
      </c>
      <c r="E7" s="66" t="s">
        <v>38</v>
      </c>
      <c r="F7" s="68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2:9" ht="14.25" customHeight="1">
      <c r="B8" s="47"/>
      <c r="C8" s="47"/>
      <c r="D8" s="141"/>
      <c r="E8" s="141"/>
      <c r="F8" s="142"/>
      <c r="G8" s="90">
        <f>SUM(G7)</f>
        <v>0</v>
      </c>
      <c r="I8" s="90">
        <f>SUM(I7)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69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"/>
  <sheetViews>
    <sheetView zoomScale="110" zoomScaleNormal="110" zoomScalePageLayoutView="0" workbookViewId="0" topLeftCell="A10">
      <selection activeCell="J13" sqref="J1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96</v>
      </c>
    </row>
    <row r="3" spans="1:14" ht="15">
      <c r="A3" s="10"/>
      <c r="B3" s="53" t="s">
        <v>102</v>
      </c>
      <c r="C3" s="54"/>
      <c r="D3" s="55"/>
      <c r="E3" s="55"/>
      <c r="F3" s="56"/>
      <c r="G3" s="56"/>
      <c r="H3" s="56"/>
      <c r="I3" s="56"/>
      <c r="J3" s="54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58">
        <v>7</v>
      </c>
      <c r="H4" s="58">
        <v>8</v>
      </c>
      <c r="I4" s="58">
        <v>9</v>
      </c>
      <c r="J4" s="57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60" t="s">
        <v>17</v>
      </c>
      <c r="H5" s="60" t="s">
        <v>12</v>
      </c>
      <c r="I5" s="60" t="s">
        <v>21</v>
      </c>
      <c r="J5" s="59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64" t="s">
        <v>32</v>
      </c>
      <c r="H6" s="63"/>
      <c r="I6" s="64" t="s">
        <v>32</v>
      </c>
      <c r="J6" s="62"/>
      <c r="K6" s="40"/>
      <c r="L6" s="35" t="s">
        <v>32</v>
      </c>
      <c r="M6" s="35" t="s">
        <v>32</v>
      </c>
      <c r="N6" s="35" t="s">
        <v>32</v>
      </c>
    </row>
    <row r="7" spans="1:14" ht="20.25" customHeight="1">
      <c r="A7" s="38">
        <f>A6+1</f>
        <v>1</v>
      </c>
      <c r="B7" s="131" t="s">
        <v>97</v>
      </c>
      <c r="C7" s="66"/>
      <c r="D7" s="67">
        <v>400</v>
      </c>
      <c r="E7" s="66" t="s">
        <v>50</v>
      </c>
      <c r="F7" s="68"/>
      <c r="G7" s="69">
        <f>D7*F7</f>
        <v>0</v>
      </c>
      <c r="H7" s="70"/>
      <c r="I7" s="69">
        <f>G7*H7+G7</f>
        <v>0</v>
      </c>
      <c r="J7" s="67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30" customHeight="1">
      <c r="A8" s="37">
        <f>A7+1</f>
        <v>2</v>
      </c>
      <c r="B8" s="132" t="s">
        <v>98</v>
      </c>
      <c r="C8" s="133"/>
      <c r="D8" s="134">
        <v>100</v>
      </c>
      <c r="E8" s="133" t="s">
        <v>61</v>
      </c>
      <c r="F8" s="135"/>
      <c r="G8" s="145">
        <f>D8*F8</f>
        <v>0</v>
      </c>
      <c r="H8" s="140"/>
      <c r="I8" s="145">
        <f>G8*H8+G8</f>
        <v>0</v>
      </c>
      <c r="J8" s="134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33.75" customHeight="1">
      <c r="A9" s="37">
        <f>A8+1</f>
        <v>3</v>
      </c>
      <c r="B9" s="132" t="s">
        <v>99</v>
      </c>
      <c r="C9" s="133"/>
      <c r="D9" s="134">
        <v>15</v>
      </c>
      <c r="E9" s="133" t="s">
        <v>61</v>
      </c>
      <c r="F9" s="135"/>
      <c r="G9" s="145">
        <f>D9*F9</f>
        <v>0</v>
      </c>
      <c r="H9" s="140"/>
      <c r="I9" s="145">
        <f>G9*H9+G9</f>
        <v>0</v>
      </c>
      <c r="J9" s="134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1:14" ht="87.75" customHeight="1">
      <c r="A10" s="37">
        <f>A9+1</f>
        <v>4</v>
      </c>
      <c r="B10" s="132" t="s">
        <v>100</v>
      </c>
      <c r="C10" s="133"/>
      <c r="D10" s="134">
        <v>150</v>
      </c>
      <c r="E10" s="133" t="s">
        <v>50</v>
      </c>
      <c r="F10" s="135"/>
      <c r="G10" s="145">
        <f>D10*F10</f>
        <v>0</v>
      </c>
      <c r="H10" s="140"/>
      <c r="I10" s="145">
        <f>G10*H10+G10</f>
        <v>0</v>
      </c>
      <c r="J10" s="134"/>
      <c r="K10" s="5"/>
      <c r="L10" s="6">
        <f>K10*F10</f>
        <v>0</v>
      </c>
      <c r="M10" s="6">
        <f>H10*L10+L10</f>
        <v>0</v>
      </c>
      <c r="N10" s="18">
        <f>I10-M10</f>
        <v>0</v>
      </c>
    </row>
    <row r="11" spans="1:14" ht="103.5" customHeight="1">
      <c r="A11" s="37">
        <f>A10+1</f>
        <v>5</v>
      </c>
      <c r="B11" s="132" t="s">
        <v>101</v>
      </c>
      <c r="C11" s="133"/>
      <c r="D11" s="134">
        <v>350</v>
      </c>
      <c r="E11" s="133" t="s">
        <v>38</v>
      </c>
      <c r="F11" s="135"/>
      <c r="G11" s="145">
        <f>D11*F11</f>
        <v>0</v>
      </c>
      <c r="H11" s="140"/>
      <c r="I11" s="145">
        <f>G11*H11+G11</f>
        <v>0</v>
      </c>
      <c r="J11" s="134"/>
      <c r="K11" s="5"/>
      <c r="L11" s="6">
        <f>K11*F11</f>
        <v>0</v>
      </c>
      <c r="M11" s="6">
        <f>H11*L11+L11</f>
        <v>0</v>
      </c>
      <c r="N11" s="18">
        <f>I11-M11</f>
        <v>0</v>
      </c>
    </row>
    <row r="12" spans="7:9" ht="14.25" customHeight="1">
      <c r="G12" s="90">
        <f>SUM(G7:G11)</f>
        <v>0</v>
      </c>
      <c r="I12" s="90">
        <f>SUM(I7:I11)</f>
        <v>0</v>
      </c>
    </row>
    <row r="13" ht="14.25" customHeight="1">
      <c r="I13" s="90"/>
    </row>
    <row r="14" spans="2:14" ht="14.25" customHeight="1">
      <c r="B14" s="139"/>
      <c r="C14" s="103" t="s">
        <v>33</v>
      </c>
      <c r="D14" s="102"/>
      <c r="E14" s="137"/>
      <c r="F14" s="137"/>
      <c r="G14" s="138"/>
      <c r="H14" s="139"/>
      <c r="I14" s="138"/>
      <c r="J14" s="139"/>
      <c r="K14" s="102"/>
      <c r="L14" s="103"/>
      <c r="M14" s="104"/>
      <c r="N14" s="104"/>
    </row>
    <row r="15" spans="2:14" ht="14.25" customHeight="1">
      <c r="B15" s="139"/>
      <c r="C15" s="102"/>
      <c r="D15" s="102"/>
      <c r="E15" s="137"/>
      <c r="F15" s="137"/>
      <c r="G15" s="138"/>
      <c r="H15" s="139"/>
      <c r="I15" s="138"/>
      <c r="J15" s="139"/>
      <c r="K15" s="138"/>
      <c r="L15" s="150" t="s">
        <v>325</v>
      </c>
      <c r="M15" s="102"/>
      <c r="N15" s="104"/>
    </row>
    <row r="16" spans="2:14" ht="66.75" customHeight="1">
      <c r="B16" s="102" t="s">
        <v>36</v>
      </c>
      <c r="C16" s="102"/>
      <c r="D16" s="102"/>
      <c r="E16" s="137"/>
      <c r="F16" s="137"/>
      <c r="G16" s="138"/>
      <c r="H16" s="139"/>
      <c r="I16" s="138"/>
      <c r="J16" s="139"/>
      <c r="K16" s="102"/>
      <c r="L16" s="138"/>
      <c r="M16" s="104"/>
      <c r="N16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6"/>
  <sheetViews>
    <sheetView zoomScale="120" zoomScaleNormal="120" zoomScalePageLayoutView="0" workbookViewId="0" topLeftCell="A10">
      <selection activeCell="D20" sqref="D20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103</v>
      </c>
    </row>
    <row r="3" spans="1:14" ht="15">
      <c r="A3" s="10"/>
      <c r="B3" s="53" t="s">
        <v>108</v>
      </c>
      <c r="C3" s="54"/>
      <c r="D3" s="55"/>
      <c r="E3" s="55"/>
      <c r="F3" s="56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51">
      <c r="A7" s="38">
        <f>A6+1</f>
        <v>1</v>
      </c>
      <c r="B7" s="131" t="s">
        <v>104</v>
      </c>
      <c r="C7" s="66"/>
      <c r="D7" s="67">
        <v>100</v>
      </c>
      <c r="E7" s="66" t="s">
        <v>50</v>
      </c>
      <c r="F7" s="68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44.25" customHeight="1">
      <c r="A8" s="37">
        <f>A7+1</f>
        <v>2</v>
      </c>
      <c r="B8" s="132" t="s">
        <v>105</v>
      </c>
      <c r="C8" s="133"/>
      <c r="D8" s="134">
        <v>100</v>
      </c>
      <c r="E8" s="133" t="s">
        <v>50</v>
      </c>
      <c r="F8" s="135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51">
      <c r="A9" s="37">
        <f>A8+1</f>
        <v>3</v>
      </c>
      <c r="B9" s="132" t="s">
        <v>106</v>
      </c>
      <c r="C9" s="133"/>
      <c r="D9" s="134">
        <v>20</v>
      </c>
      <c r="E9" s="133" t="s">
        <v>50</v>
      </c>
      <c r="F9" s="135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1:14" ht="20.25" customHeight="1">
      <c r="A10" s="37">
        <f>A9+1</f>
        <v>4</v>
      </c>
      <c r="B10" s="132" t="s">
        <v>107</v>
      </c>
      <c r="C10" s="133"/>
      <c r="D10" s="134">
        <v>4</v>
      </c>
      <c r="E10" s="133" t="s">
        <v>50</v>
      </c>
      <c r="F10" s="135"/>
      <c r="G10" s="6">
        <f>D10*F10</f>
        <v>0</v>
      </c>
      <c r="H10" s="7"/>
      <c r="I10" s="6">
        <f>G10*H10+G10</f>
        <v>0</v>
      </c>
      <c r="J10" s="5"/>
      <c r="K10" s="5"/>
      <c r="L10" s="6">
        <f>K10*F10</f>
        <v>0</v>
      </c>
      <c r="M10" s="6">
        <f>H10*L10+L10</f>
        <v>0</v>
      </c>
      <c r="N10" s="18">
        <f>I10-M10</f>
        <v>0</v>
      </c>
    </row>
    <row r="11" spans="1:14" ht="44.25" customHeight="1">
      <c r="A11" s="37">
        <f>A10+1</f>
        <v>5</v>
      </c>
      <c r="B11" s="132" t="s">
        <v>335</v>
      </c>
      <c r="C11" s="133"/>
      <c r="D11" s="134">
        <v>60</v>
      </c>
      <c r="E11" s="133" t="s">
        <v>50</v>
      </c>
      <c r="F11" s="135"/>
      <c r="G11" s="6">
        <f>D11*F11</f>
        <v>0</v>
      </c>
      <c r="H11" s="7"/>
      <c r="I11" s="6">
        <f>G11*H11+G11</f>
        <v>0</v>
      </c>
      <c r="J11" s="5"/>
      <c r="K11" s="5"/>
      <c r="L11" s="6">
        <f>K11*F11</f>
        <v>0</v>
      </c>
      <c r="M11" s="6">
        <f>H11*L11+L11</f>
        <v>0</v>
      </c>
      <c r="N11" s="18">
        <f>I11-M11</f>
        <v>0</v>
      </c>
    </row>
    <row r="12" spans="7:9" ht="14.25" customHeight="1">
      <c r="G12" s="90">
        <f>SUM(G7:G11)</f>
        <v>0</v>
      </c>
      <c r="I12" s="90">
        <f>SUM(I7:I11)</f>
        <v>0</v>
      </c>
    </row>
    <row r="14" spans="2:14" ht="14.25" customHeight="1">
      <c r="B14" s="139"/>
      <c r="C14" s="103" t="s">
        <v>33</v>
      </c>
      <c r="D14" s="102"/>
      <c r="E14" s="137"/>
      <c r="F14" s="137"/>
      <c r="G14" s="138"/>
      <c r="H14" s="139"/>
      <c r="I14" s="138"/>
      <c r="J14" s="139"/>
      <c r="K14" s="102"/>
      <c r="L14" s="103"/>
      <c r="M14" s="104"/>
      <c r="N14" s="104"/>
    </row>
    <row r="15" spans="2:14" ht="14.25" customHeight="1">
      <c r="B15" s="139"/>
      <c r="C15" s="102"/>
      <c r="D15" s="102"/>
      <c r="E15" s="137"/>
      <c r="F15" s="137"/>
      <c r="G15" s="138"/>
      <c r="H15" s="139"/>
      <c r="I15" s="138"/>
      <c r="J15" s="139"/>
      <c r="K15" s="138"/>
      <c r="L15" s="150" t="s">
        <v>325</v>
      </c>
      <c r="M15" s="102"/>
      <c r="N15" s="104"/>
    </row>
    <row r="16" spans="2:14" ht="67.5" customHeight="1">
      <c r="B16" s="102" t="s">
        <v>36</v>
      </c>
      <c r="C16" s="102"/>
      <c r="D16" s="102"/>
      <c r="E16" s="137"/>
      <c r="F16" s="137"/>
      <c r="G16" s="138"/>
      <c r="H16" s="139"/>
      <c r="I16" s="138"/>
      <c r="J16" s="139"/>
      <c r="K16" s="102"/>
      <c r="L16" s="138"/>
      <c r="M16" s="104"/>
      <c r="N16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J15" sqref="J15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109</v>
      </c>
    </row>
    <row r="3" spans="1:14" ht="15">
      <c r="A3" s="10"/>
      <c r="B3" s="53" t="s">
        <v>110</v>
      </c>
      <c r="C3" s="54"/>
      <c r="D3" s="55"/>
      <c r="E3" s="55"/>
      <c r="F3" s="56"/>
      <c r="G3" s="56"/>
      <c r="H3" s="56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58">
        <v>7</v>
      </c>
      <c r="H4" s="58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60" t="s">
        <v>17</v>
      </c>
      <c r="H5" s="60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64" t="s">
        <v>32</v>
      </c>
      <c r="H6" s="63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9.5" customHeight="1">
      <c r="A7" s="38">
        <f>A6+1</f>
        <v>1</v>
      </c>
      <c r="B7" s="131" t="s">
        <v>336</v>
      </c>
      <c r="C7" s="66"/>
      <c r="D7" s="67">
        <v>300</v>
      </c>
      <c r="E7" s="66" t="s">
        <v>38</v>
      </c>
      <c r="F7" s="68"/>
      <c r="G7" s="69">
        <f>D7*F7</f>
        <v>0</v>
      </c>
      <c r="H7" s="70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6.7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9" sqref="B9:N11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111</v>
      </c>
    </row>
    <row r="3" spans="1:14" ht="15">
      <c r="A3" s="10"/>
      <c r="B3" s="53" t="s">
        <v>112</v>
      </c>
      <c r="C3" s="54"/>
      <c r="D3" s="55"/>
      <c r="E3" s="55"/>
      <c r="F3" s="56"/>
      <c r="G3" s="56"/>
      <c r="H3" s="56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58">
        <v>7</v>
      </c>
      <c r="H4" s="58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60" t="s">
        <v>17</v>
      </c>
      <c r="H5" s="60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64" t="s">
        <v>32</v>
      </c>
      <c r="H6" s="63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08" customHeight="1">
      <c r="A7" s="38">
        <f>A6+1</f>
        <v>1</v>
      </c>
      <c r="B7" s="131" t="s">
        <v>337</v>
      </c>
      <c r="C7" s="66"/>
      <c r="D7" s="67">
        <v>1000</v>
      </c>
      <c r="E7" s="66" t="s">
        <v>50</v>
      </c>
      <c r="F7" s="68"/>
      <c r="G7" s="69">
        <f>D7*F7</f>
        <v>0</v>
      </c>
      <c r="H7" s="70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9.7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3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3.00390625" style="24" customWidth="1"/>
    <col min="3" max="3" width="15.0039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113</v>
      </c>
    </row>
    <row r="3" spans="1:14" ht="15">
      <c r="A3" s="10"/>
      <c r="B3" s="53" t="s">
        <v>388</v>
      </c>
      <c r="C3" s="54"/>
      <c r="D3" s="55"/>
      <c r="E3" s="55"/>
      <c r="F3" s="56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81.75" customHeight="1">
      <c r="A7" s="38">
        <f>A6+1</f>
        <v>1</v>
      </c>
      <c r="B7" s="131" t="s">
        <v>114</v>
      </c>
      <c r="C7" s="66"/>
      <c r="D7" s="67">
        <v>150</v>
      </c>
      <c r="E7" s="66" t="s">
        <v>50</v>
      </c>
      <c r="F7" s="68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51.75" customHeight="1">
      <c r="A8" s="37">
        <f>A7+1</f>
        <v>2</v>
      </c>
      <c r="B8" s="132" t="s">
        <v>338</v>
      </c>
      <c r="C8" s="133"/>
      <c r="D8" s="134">
        <v>100</v>
      </c>
      <c r="E8" s="133" t="s">
        <v>61</v>
      </c>
      <c r="F8" s="135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64.5" customHeight="1">
      <c r="A9" s="37">
        <f>A8+1</f>
        <v>3</v>
      </c>
      <c r="B9" s="132" t="s">
        <v>115</v>
      </c>
      <c r="C9" s="133"/>
      <c r="D9" s="134">
        <v>40</v>
      </c>
      <c r="E9" s="133" t="s">
        <v>50</v>
      </c>
      <c r="F9" s="135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7:9" ht="14.25" customHeight="1">
      <c r="G10" s="90">
        <f>SUM(G7:G9)</f>
        <v>0</v>
      </c>
      <c r="I10" s="90">
        <f>SUM(I7:I9)</f>
        <v>0</v>
      </c>
    </row>
    <row r="11" spans="2:14" ht="14.25" customHeight="1">
      <c r="B11" s="139"/>
      <c r="C11" s="103" t="s">
        <v>33</v>
      </c>
      <c r="D11" s="102"/>
      <c r="E11" s="137"/>
      <c r="F11" s="137"/>
      <c r="G11" s="138"/>
      <c r="H11" s="139"/>
      <c r="I11" s="138"/>
      <c r="J11" s="139"/>
      <c r="K11" s="102"/>
      <c r="L11" s="103"/>
      <c r="M11" s="104"/>
      <c r="N11" s="104"/>
    </row>
    <row r="12" spans="2:14" ht="14.25" customHeight="1">
      <c r="B12" s="139"/>
      <c r="C12" s="102"/>
      <c r="D12" s="102"/>
      <c r="E12" s="137"/>
      <c r="F12" s="137"/>
      <c r="G12" s="138"/>
      <c r="H12" s="139"/>
      <c r="I12" s="138"/>
      <c r="J12" s="139"/>
      <c r="K12" s="138"/>
      <c r="L12" s="150" t="s">
        <v>325</v>
      </c>
      <c r="M12" s="102"/>
      <c r="N12" s="104"/>
    </row>
    <row r="13" spans="2:14" ht="69" customHeight="1">
      <c r="B13" s="102" t="s">
        <v>36</v>
      </c>
      <c r="C13" s="102"/>
      <c r="D13" s="102"/>
      <c r="E13" s="137"/>
      <c r="F13" s="137"/>
      <c r="G13" s="138"/>
      <c r="H13" s="139"/>
      <c r="I13" s="138"/>
      <c r="J13" s="139"/>
      <c r="K13" s="102"/>
      <c r="L13" s="138"/>
      <c r="M13" s="104"/>
      <c r="N13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116</v>
      </c>
    </row>
    <row r="3" spans="1:14" ht="15">
      <c r="A3" s="10"/>
      <c r="B3" s="53" t="s">
        <v>339</v>
      </c>
      <c r="C3" s="54"/>
      <c r="D3" s="55"/>
      <c r="E3" s="55"/>
      <c r="F3" s="56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31.5" customHeight="1">
      <c r="A6" s="36">
        <v>0</v>
      </c>
      <c r="B6" s="61" t="s">
        <v>31</v>
      </c>
      <c r="C6" s="62"/>
      <c r="D6" s="62"/>
      <c r="E6" s="62"/>
      <c r="F6" s="63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8" customHeight="1">
      <c r="A7" s="38">
        <f>A6+1</f>
        <v>1</v>
      </c>
      <c r="B7" s="131" t="s">
        <v>340</v>
      </c>
      <c r="C7" s="66"/>
      <c r="D7" s="67">
        <v>10</v>
      </c>
      <c r="E7" s="66" t="s">
        <v>117</v>
      </c>
      <c r="F7" s="68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72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5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118</v>
      </c>
    </row>
    <row r="3" spans="1:14" ht="15.75">
      <c r="A3" s="10"/>
      <c r="B3" s="52" t="s">
        <v>124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4.5" customHeight="1">
      <c r="A7" s="38">
        <f>A6+1</f>
        <v>1</v>
      </c>
      <c r="B7" s="123" t="s">
        <v>119</v>
      </c>
      <c r="C7" s="28"/>
      <c r="D7" s="77">
        <v>5000</v>
      </c>
      <c r="E7" s="30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43.5" customHeight="1">
      <c r="A8" s="37">
        <f>A7+1</f>
        <v>2</v>
      </c>
      <c r="B8" s="124" t="s">
        <v>120</v>
      </c>
      <c r="C8" s="1"/>
      <c r="D8" s="126">
        <v>250</v>
      </c>
      <c r="E8" s="8" t="s">
        <v>38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42" customHeight="1">
      <c r="A9" s="37">
        <f>A8+1</f>
        <v>3</v>
      </c>
      <c r="B9" s="124" t="s">
        <v>121</v>
      </c>
      <c r="C9" s="1"/>
      <c r="D9" s="126">
        <v>2000</v>
      </c>
      <c r="E9" s="8" t="s">
        <v>50</v>
      </c>
      <c r="F9" s="9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1:14" ht="30.75" customHeight="1">
      <c r="A10" s="37">
        <f>A9+1</f>
        <v>4</v>
      </c>
      <c r="B10" s="124" t="s">
        <v>122</v>
      </c>
      <c r="C10" s="1"/>
      <c r="D10" s="126">
        <v>3000</v>
      </c>
      <c r="E10" s="8" t="s">
        <v>50</v>
      </c>
      <c r="F10" s="9"/>
      <c r="G10" s="6">
        <f>D10*F10</f>
        <v>0</v>
      </c>
      <c r="H10" s="7"/>
      <c r="I10" s="6">
        <f>G10*H10+G10</f>
        <v>0</v>
      </c>
      <c r="J10" s="5"/>
      <c r="K10" s="5"/>
      <c r="L10" s="6">
        <f>K10*F10</f>
        <v>0</v>
      </c>
      <c r="M10" s="6">
        <f>H10*L10+L10</f>
        <v>0</v>
      </c>
      <c r="N10" s="18">
        <f>I10-M10</f>
        <v>0</v>
      </c>
    </row>
    <row r="11" spans="1:14" ht="29.25" customHeight="1">
      <c r="A11" s="37">
        <f>A10+1</f>
        <v>5</v>
      </c>
      <c r="B11" s="124" t="s">
        <v>123</v>
      </c>
      <c r="C11" s="1"/>
      <c r="D11" s="126">
        <v>600</v>
      </c>
      <c r="E11" s="8" t="s">
        <v>50</v>
      </c>
      <c r="F11" s="9"/>
      <c r="G11" s="6">
        <f>D11*F11</f>
        <v>0</v>
      </c>
      <c r="H11" s="7"/>
      <c r="I11" s="6">
        <f>G11*H11+G11</f>
        <v>0</v>
      </c>
      <c r="J11" s="5"/>
      <c r="K11" s="5"/>
      <c r="L11" s="6">
        <f>K11*F11</f>
        <v>0</v>
      </c>
      <c r="M11" s="6">
        <f>H11*L11+L11</f>
        <v>0</v>
      </c>
      <c r="N11" s="18">
        <f>I11-M11</f>
        <v>0</v>
      </c>
    </row>
    <row r="12" spans="7:9" ht="14.25" customHeight="1">
      <c r="G12" s="90">
        <f>SUM(G7:G11)</f>
        <v>0</v>
      </c>
      <c r="I12" s="90">
        <f>SUM(I7:I11)</f>
        <v>0</v>
      </c>
    </row>
    <row r="13" spans="2:14" ht="14.25" customHeight="1">
      <c r="B13" s="139"/>
      <c r="C13" s="103" t="s">
        <v>33</v>
      </c>
      <c r="D13" s="102"/>
      <c r="E13" s="137"/>
      <c r="F13" s="137"/>
      <c r="G13" s="138"/>
      <c r="H13" s="139"/>
      <c r="I13" s="138"/>
      <c r="J13" s="139"/>
      <c r="K13" s="102"/>
      <c r="L13" s="103"/>
      <c r="M13" s="104"/>
      <c r="N13" s="104"/>
    </row>
    <row r="14" spans="2:14" ht="14.25" customHeight="1">
      <c r="B14" s="139"/>
      <c r="C14" s="102"/>
      <c r="D14" s="102"/>
      <c r="E14" s="137"/>
      <c r="F14" s="137"/>
      <c r="G14" s="138"/>
      <c r="H14" s="139"/>
      <c r="I14" s="138"/>
      <c r="J14" s="139"/>
      <c r="K14" s="138"/>
      <c r="L14" s="150" t="s">
        <v>325</v>
      </c>
      <c r="M14" s="102"/>
      <c r="N14" s="104"/>
    </row>
    <row r="15" spans="2:14" ht="60" customHeight="1">
      <c r="B15" s="102" t="s">
        <v>36</v>
      </c>
      <c r="C15" s="102"/>
      <c r="D15" s="102"/>
      <c r="E15" s="137"/>
      <c r="F15" s="137"/>
      <c r="G15" s="138"/>
      <c r="H15" s="139"/>
      <c r="I15" s="138"/>
      <c r="J15" s="139"/>
      <c r="K15" s="102"/>
      <c r="L15" s="138"/>
      <c r="M15" s="104"/>
      <c r="N15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7">
      <selection activeCell="C7" sqref="C7"/>
    </sheetView>
  </sheetViews>
  <sheetFormatPr defaultColWidth="13.28125" defaultRowHeight="14.25" customHeight="1"/>
  <cols>
    <col min="1" max="1" width="2.7109375" style="14" customWidth="1"/>
    <col min="2" max="2" width="35.28125" style="24" customWidth="1"/>
    <col min="3" max="3" width="13.14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15</v>
      </c>
    </row>
    <row r="3" spans="1:14" ht="15">
      <c r="A3" s="10"/>
      <c r="B3" s="53" t="s">
        <v>47</v>
      </c>
      <c r="C3" s="54"/>
      <c r="D3" s="55"/>
      <c r="E3" s="55"/>
      <c r="F3" s="56"/>
      <c r="G3" s="78"/>
      <c r="H3" s="56"/>
      <c r="I3" s="78"/>
      <c r="J3" s="54"/>
      <c r="K3" s="44"/>
      <c r="L3" s="12"/>
      <c r="M3" s="12"/>
      <c r="N3" s="13"/>
    </row>
    <row r="4" spans="1:14" ht="15" customHeight="1">
      <c r="A4" s="11">
        <v>1</v>
      </c>
      <c r="B4" s="79" t="s">
        <v>8</v>
      </c>
      <c r="C4" s="79" t="s">
        <v>9</v>
      </c>
      <c r="D4" s="79" t="s">
        <v>10</v>
      </c>
      <c r="E4" s="79" t="s">
        <v>11</v>
      </c>
      <c r="F4" s="80">
        <v>6</v>
      </c>
      <c r="G4" s="80">
        <v>7</v>
      </c>
      <c r="H4" s="80">
        <v>8</v>
      </c>
      <c r="I4" s="80">
        <v>9</v>
      </c>
      <c r="J4" s="7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81" t="s">
        <v>1</v>
      </c>
      <c r="C5" s="81" t="s">
        <v>30</v>
      </c>
      <c r="D5" s="81" t="s">
        <v>2</v>
      </c>
      <c r="E5" s="81" t="s">
        <v>3</v>
      </c>
      <c r="F5" s="82" t="s">
        <v>16</v>
      </c>
      <c r="G5" s="82" t="s">
        <v>17</v>
      </c>
      <c r="H5" s="82" t="s">
        <v>12</v>
      </c>
      <c r="I5" s="82" t="s">
        <v>21</v>
      </c>
      <c r="J5" s="81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83"/>
      <c r="D6" s="83"/>
      <c r="E6" s="83"/>
      <c r="F6" s="84"/>
      <c r="G6" s="85" t="s">
        <v>32</v>
      </c>
      <c r="H6" s="84"/>
      <c r="I6" s="85" t="s">
        <v>32</v>
      </c>
      <c r="J6" s="83"/>
      <c r="K6" s="40"/>
      <c r="L6" s="35" t="s">
        <v>32</v>
      </c>
      <c r="M6" s="35" t="s">
        <v>32</v>
      </c>
      <c r="N6" s="35" t="s">
        <v>32</v>
      </c>
    </row>
    <row r="7" spans="1:14" ht="231" customHeight="1">
      <c r="A7" s="48"/>
      <c r="B7" s="92" t="s">
        <v>41</v>
      </c>
      <c r="C7" s="93"/>
      <c r="D7" s="94" t="s">
        <v>42</v>
      </c>
      <c r="E7" s="94" t="s">
        <v>38</v>
      </c>
      <c r="F7" s="95"/>
      <c r="G7" s="100"/>
      <c r="H7" s="96"/>
      <c r="I7" s="100"/>
      <c r="J7" s="93"/>
      <c r="K7" s="97"/>
      <c r="L7" s="99">
        <v>0</v>
      </c>
      <c r="M7" s="98"/>
      <c r="N7" s="101"/>
    </row>
    <row r="8" spans="1:14" ht="210.75" customHeight="1">
      <c r="A8" s="38">
        <f>A6+1</f>
        <v>1</v>
      </c>
      <c r="B8" s="92" t="s">
        <v>40</v>
      </c>
      <c r="C8" s="66"/>
      <c r="D8" s="67">
        <v>50</v>
      </c>
      <c r="E8" s="66" t="s">
        <v>38</v>
      </c>
      <c r="F8" s="68"/>
      <c r="G8" s="86">
        <f>D8*F8</f>
        <v>0</v>
      </c>
      <c r="H8" s="70"/>
      <c r="I8" s="86">
        <f>G8*H8+G8</f>
        <v>0</v>
      </c>
      <c r="J8" s="67"/>
      <c r="K8" s="29"/>
      <c r="L8" s="32">
        <f>K8*F8</f>
        <v>0</v>
      </c>
      <c r="M8" s="32">
        <f>H8*L8+L8</f>
        <v>0</v>
      </c>
      <c r="N8" s="34">
        <f>I8-M8</f>
        <v>0</v>
      </c>
    </row>
    <row r="9" spans="7:9" ht="14.25" customHeight="1">
      <c r="G9" s="90">
        <f>SUM(G8)</f>
        <v>0</v>
      </c>
      <c r="I9" s="90">
        <f>SUM(I8)</f>
        <v>0</v>
      </c>
    </row>
    <row r="10" spans="2:13" ht="14.25" customHeight="1">
      <c r="B10" s="45" t="s">
        <v>33</v>
      </c>
      <c r="J10" s="47"/>
      <c r="K10" s="105" t="s">
        <v>34</v>
      </c>
      <c r="L10" s="106"/>
      <c r="M10" s="106"/>
    </row>
    <row r="11" spans="10:13" ht="14.25" customHeight="1">
      <c r="J11" s="107"/>
      <c r="K11" s="108" t="s">
        <v>35</v>
      </c>
      <c r="L11" s="47"/>
      <c r="M11" s="106"/>
    </row>
    <row r="12" spans="2:13" ht="66.75" customHeight="1">
      <c r="B12" s="47" t="s">
        <v>36</v>
      </c>
      <c r="J12" s="47"/>
      <c r="K12" s="107"/>
      <c r="L12" s="106"/>
      <c r="M12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2"/>
  <sheetViews>
    <sheetView zoomScale="120" zoomScaleNormal="120" zoomScalePageLayoutView="0" workbookViewId="0" topLeftCell="A1">
      <selection activeCell="E14" sqref="E14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125</v>
      </c>
    </row>
    <row r="3" spans="1:14" ht="15">
      <c r="A3" s="10"/>
      <c r="B3" s="53" t="s">
        <v>126</v>
      </c>
      <c r="C3" s="54"/>
      <c r="D3" s="55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3" customHeight="1">
      <c r="A7" s="38">
        <f>A6+1</f>
        <v>1</v>
      </c>
      <c r="B7" s="131" t="s">
        <v>341</v>
      </c>
      <c r="C7" s="66"/>
      <c r="D7" s="67">
        <v>500</v>
      </c>
      <c r="E7" s="30" t="s">
        <v>65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30" customHeight="1">
      <c r="A8" s="37">
        <f>A7+1</f>
        <v>2</v>
      </c>
      <c r="B8" s="171" t="s">
        <v>342</v>
      </c>
      <c r="C8" s="172"/>
      <c r="D8" s="173">
        <v>100</v>
      </c>
      <c r="E8" s="174" t="s">
        <v>65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63.7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5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6.28125" style="24" customWidth="1"/>
    <col min="3" max="3" width="11.14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127</v>
      </c>
    </row>
    <row r="3" spans="1:14" ht="15">
      <c r="A3" s="10"/>
      <c r="B3" s="53" t="s">
        <v>133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4.25" customHeight="1">
      <c r="A7" s="37">
        <v>1</v>
      </c>
      <c r="B7" s="128" t="s">
        <v>128</v>
      </c>
      <c r="C7" s="129"/>
      <c r="D7" s="130">
        <v>400</v>
      </c>
      <c r="E7" s="129" t="s">
        <v>50</v>
      </c>
      <c r="F7" s="9"/>
      <c r="G7" s="6">
        <f>D7*F7</f>
        <v>0</v>
      </c>
      <c r="H7" s="7"/>
      <c r="I7" s="6">
        <f>G7*H7+G7</f>
        <v>0</v>
      </c>
      <c r="J7" s="5"/>
      <c r="K7" s="5"/>
      <c r="L7" s="6">
        <f>K7*F7</f>
        <v>0</v>
      </c>
      <c r="M7" s="6">
        <f>H7*L7+L7</f>
        <v>0</v>
      </c>
      <c r="N7" s="18">
        <f>I7-M7</f>
        <v>0</v>
      </c>
    </row>
    <row r="8" spans="1:14" ht="30">
      <c r="A8" s="37">
        <f>A7+1</f>
        <v>2</v>
      </c>
      <c r="B8" s="128" t="s">
        <v>129</v>
      </c>
      <c r="C8" s="129"/>
      <c r="D8" s="130">
        <v>600</v>
      </c>
      <c r="E8" s="129" t="s">
        <v>50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36" customHeight="1">
      <c r="A9" s="37">
        <f>A8+1</f>
        <v>3</v>
      </c>
      <c r="B9" s="128" t="s">
        <v>130</v>
      </c>
      <c r="C9" s="129"/>
      <c r="D9" s="130">
        <v>800</v>
      </c>
      <c r="E9" s="129" t="s">
        <v>50</v>
      </c>
      <c r="F9" s="9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1:14" ht="30">
      <c r="A10" s="37">
        <f>A9+1</f>
        <v>4</v>
      </c>
      <c r="B10" s="128" t="s">
        <v>131</v>
      </c>
      <c r="C10" s="129"/>
      <c r="D10" s="130">
        <v>3000</v>
      </c>
      <c r="E10" s="129" t="s">
        <v>50</v>
      </c>
      <c r="F10" s="9"/>
      <c r="G10" s="6">
        <f>D10*F10</f>
        <v>0</v>
      </c>
      <c r="H10" s="7"/>
      <c r="I10" s="6">
        <f>G10*H10+G10</f>
        <v>0</v>
      </c>
      <c r="J10" s="5"/>
      <c r="K10" s="5"/>
      <c r="L10" s="6">
        <f>K10*F10</f>
        <v>0</v>
      </c>
      <c r="M10" s="6">
        <f>H10*L10+L10</f>
        <v>0</v>
      </c>
      <c r="N10" s="18">
        <f>I10-M10</f>
        <v>0</v>
      </c>
    </row>
    <row r="11" spans="1:14" ht="45">
      <c r="A11" s="37">
        <f>A10+1</f>
        <v>5</v>
      </c>
      <c r="B11" s="128" t="s">
        <v>132</v>
      </c>
      <c r="C11" s="129"/>
      <c r="D11" s="130">
        <v>500</v>
      </c>
      <c r="E11" s="129" t="s">
        <v>50</v>
      </c>
      <c r="F11" s="9"/>
      <c r="G11" s="6">
        <f>D11*F11</f>
        <v>0</v>
      </c>
      <c r="H11" s="7"/>
      <c r="I11" s="6">
        <f>G11*H11+G11</f>
        <v>0</v>
      </c>
      <c r="J11" s="5"/>
      <c r="K11" s="5"/>
      <c r="L11" s="6">
        <f>K11*F11</f>
        <v>0</v>
      </c>
      <c r="M11" s="6">
        <f>H11*L11+L11</f>
        <v>0</v>
      </c>
      <c r="N11" s="18">
        <f>I11-M11</f>
        <v>0</v>
      </c>
    </row>
    <row r="12" spans="7:9" ht="14.25" customHeight="1">
      <c r="G12" s="90">
        <f>SUM(G7:G11)</f>
        <v>0</v>
      </c>
      <c r="I12" s="90">
        <f>SUM(I7:I11)</f>
        <v>0</v>
      </c>
    </row>
    <row r="13" spans="2:14" ht="14.25" customHeight="1">
      <c r="B13" s="139"/>
      <c r="C13" s="103" t="s">
        <v>33</v>
      </c>
      <c r="D13" s="102"/>
      <c r="E13" s="137"/>
      <c r="F13" s="137"/>
      <c r="G13" s="138"/>
      <c r="H13" s="139"/>
      <c r="I13" s="138"/>
      <c r="J13" s="139"/>
      <c r="K13" s="102"/>
      <c r="L13" s="103"/>
      <c r="M13" s="104"/>
      <c r="N13" s="104"/>
    </row>
    <row r="14" spans="2:14" ht="14.25" customHeight="1">
      <c r="B14" s="139"/>
      <c r="C14" s="102"/>
      <c r="D14" s="102"/>
      <c r="E14" s="137"/>
      <c r="F14" s="137"/>
      <c r="G14" s="138"/>
      <c r="H14" s="139"/>
      <c r="I14" s="138"/>
      <c r="J14" s="139"/>
      <c r="K14" s="138"/>
      <c r="L14" s="150" t="s">
        <v>325</v>
      </c>
      <c r="M14" s="102"/>
      <c r="N14" s="104"/>
    </row>
    <row r="15" spans="2:14" ht="65.25" customHeight="1">
      <c r="B15" s="102" t="s">
        <v>36</v>
      </c>
      <c r="C15" s="102"/>
      <c r="D15" s="102"/>
      <c r="E15" s="137"/>
      <c r="F15" s="137"/>
      <c r="G15" s="138"/>
      <c r="H15" s="139"/>
      <c r="I15" s="138"/>
      <c r="J15" s="139"/>
      <c r="K15" s="102"/>
      <c r="L15" s="138"/>
      <c r="M15" s="104"/>
      <c r="N15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2.00390625" style="24" customWidth="1"/>
    <col min="3" max="3" width="15.0039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134</v>
      </c>
    </row>
    <row r="3" spans="1:14" ht="19.5" customHeight="1">
      <c r="A3" s="10"/>
      <c r="B3" s="53" t="s">
        <v>136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4.5" customHeight="1">
      <c r="A7" s="38">
        <f>A6+1</f>
        <v>1</v>
      </c>
      <c r="B7" s="123" t="s">
        <v>135</v>
      </c>
      <c r="C7" s="75"/>
      <c r="D7" s="77">
        <v>1500</v>
      </c>
      <c r="E7" s="75" t="s">
        <v>65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51.7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137</v>
      </c>
    </row>
    <row r="3" spans="1:14" ht="15">
      <c r="A3" s="10"/>
      <c r="B3" s="152" t="s">
        <v>138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68.25" customHeight="1">
      <c r="A7" s="38">
        <f>A6+1</f>
        <v>1</v>
      </c>
      <c r="B7" s="123" t="s">
        <v>381</v>
      </c>
      <c r="C7" s="28"/>
      <c r="D7" s="29">
        <v>2000</v>
      </c>
      <c r="E7" s="30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66.7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3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4.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139</v>
      </c>
    </row>
    <row r="3" spans="1:14" ht="15">
      <c r="A3" s="10"/>
      <c r="B3" s="53" t="s">
        <v>343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0.25" customHeight="1">
      <c r="A7" s="38">
        <f>A6+1</f>
        <v>1</v>
      </c>
      <c r="B7" s="27" t="s">
        <v>140</v>
      </c>
      <c r="C7" s="28"/>
      <c r="D7" s="29">
        <v>100</v>
      </c>
      <c r="E7" s="30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18" customHeight="1">
      <c r="A8" s="37">
        <f>A7+1</f>
        <v>2</v>
      </c>
      <c r="B8" s="4" t="s">
        <v>141</v>
      </c>
      <c r="C8" s="1"/>
      <c r="D8" s="5">
        <v>200</v>
      </c>
      <c r="E8" s="8" t="s">
        <v>142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26.25" customHeight="1">
      <c r="A9" s="37">
        <f>A8+1</f>
        <v>3</v>
      </c>
      <c r="B9" s="4" t="s">
        <v>143</v>
      </c>
      <c r="C9" s="1"/>
      <c r="D9" s="5">
        <v>200</v>
      </c>
      <c r="E9" s="8" t="s">
        <v>142</v>
      </c>
      <c r="F9" s="9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7:9" ht="14.25" customHeight="1">
      <c r="G10" s="90">
        <f>SUM(G7:G9)</f>
        <v>0</v>
      </c>
      <c r="I10" s="90">
        <f>SUM(I7:I9)</f>
        <v>0</v>
      </c>
    </row>
    <row r="11" spans="2:14" ht="14.25" customHeight="1">
      <c r="B11" s="139"/>
      <c r="C11" s="103" t="s">
        <v>33</v>
      </c>
      <c r="D11" s="102"/>
      <c r="E11" s="137"/>
      <c r="F11" s="137"/>
      <c r="G11" s="138"/>
      <c r="H11" s="139"/>
      <c r="I11" s="138"/>
      <c r="J11" s="139"/>
      <c r="K11" s="102"/>
      <c r="L11" s="103"/>
      <c r="M11" s="104"/>
      <c r="N11" s="104"/>
    </row>
    <row r="12" spans="2:14" ht="14.25" customHeight="1">
      <c r="B12" s="139"/>
      <c r="C12" s="102"/>
      <c r="D12" s="102"/>
      <c r="E12" s="137"/>
      <c r="F12" s="137"/>
      <c r="G12" s="138"/>
      <c r="H12" s="139"/>
      <c r="I12" s="138"/>
      <c r="J12" s="139"/>
      <c r="K12" s="138"/>
      <c r="L12" s="150" t="s">
        <v>325</v>
      </c>
      <c r="M12" s="102"/>
      <c r="N12" s="104"/>
    </row>
    <row r="13" spans="2:14" ht="57.75" customHeight="1">
      <c r="B13" s="102" t="s">
        <v>36</v>
      </c>
      <c r="C13" s="102"/>
      <c r="D13" s="102"/>
      <c r="E13" s="137"/>
      <c r="F13" s="137"/>
      <c r="G13" s="138"/>
      <c r="H13" s="139"/>
      <c r="I13" s="138"/>
      <c r="J13" s="139"/>
      <c r="K13" s="102"/>
      <c r="L13" s="138"/>
      <c r="M13" s="104"/>
      <c r="N13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3"/>
  <sheetViews>
    <sheetView zoomScale="110" zoomScaleNormal="110" zoomScalePageLayoutView="0" workbookViewId="0" topLeftCell="A1">
      <selection activeCell="D15" sqref="D15"/>
    </sheetView>
  </sheetViews>
  <sheetFormatPr defaultColWidth="13.28125" defaultRowHeight="14.25" customHeight="1"/>
  <cols>
    <col min="1" max="1" width="2.7109375" style="14" customWidth="1"/>
    <col min="2" max="2" width="32.7109375" style="24" customWidth="1"/>
    <col min="3" max="3" width="13.00390625" style="24" customWidth="1"/>
    <col min="4" max="4" width="10.7109375" style="22" customWidth="1"/>
    <col min="5" max="5" width="5.0039062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144</v>
      </c>
    </row>
    <row r="3" spans="1:14" ht="15.75">
      <c r="A3" s="10"/>
      <c r="B3" s="49" t="s">
        <v>148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0.75" customHeight="1">
      <c r="A7" s="38">
        <f>A6+1</f>
        <v>1</v>
      </c>
      <c r="B7" s="27" t="s">
        <v>145</v>
      </c>
      <c r="C7" s="28"/>
      <c r="D7" s="29">
        <v>60</v>
      </c>
      <c r="E7" s="30" t="s">
        <v>142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18.75" customHeight="1">
      <c r="A8" s="37">
        <f>A7+1</f>
        <v>2</v>
      </c>
      <c r="B8" s="4" t="s">
        <v>146</v>
      </c>
      <c r="C8" s="1"/>
      <c r="D8" s="5">
        <v>100</v>
      </c>
      <c r="E8" s="8" t="s">
        <v>50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30.75" customHeight="1">
      <c r="A9" s="37">
        <f>A8+1</f>
        <v>3</v>
      </c>
      <c r="B9" s="4" t="s">
        <v>147</v>
      </c>
      <c r="C9" s="1"/>
      <c r="D9" s="5">
        <v>100</v>
      </c>
      <c r="E9" s="8" t="s">
        <v>50</v>
      </c>
      <c r="F9" s="9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7:9" ht="14.25" customHeight="1">
      <c r="G10" s="90">
        <f>SUM(G7:G9)</f>
        <v>0</v>
      </c>
      <c r="I10" s="90">
        <f>SUM(I7:I9)</f>
        <v>0</v>
      </c>
    </row>
    <row r="11" spans="2:14" ht="14.25" customHeight="1">
      <c r="B11" s="139"/>
      <c r="C11" s="103" t="s">
        <v>33</v>
      </c>
      <c r="D11" s="102"/>
      <c r="E11" s="137"/>
      <c r="F11" s="137"/>
      <c r="G11" s="138"/>
      <c r="H11" s="139"/>
      <c r="I11" s="138"/>
      <c r="J11" s="139"/>
      <c r="K11" s="102"/>
      <c r="L11" s="103"/>
      <c r="M11" s="104"/>
      <c r="N11" s="104"/>
    </row>
    <row r="12" spans="2:14" ht="14.25" customHeight="1">
      <c r="B12" s="139"/>
      <c r="C12" s="102"/>
      <c r="D12" s="102"/>
      <c r="E12" s="137"/>
      <c r="F12" s="137"/>
      <c r="G12" s="138"/>
      <c r="H12" s="139"/>
      <c r="I12" s="138"/>
      <c r="J12" s="139"/>
      <c r="K12" s="138"/>
      <c r="L12" s="150" t="s">
        <v>325</v>
      </c>
      <c r="M12" s="102"/>
      <c r="N12" s="104"/>
    </row>
    <row r="13" spans="2:14" ht="50.25" customHeight="1">
      <c r="B13" s="102" t="s">
        <v>36</v>
      </c>
      <c r="C13" s="102"/>
      <c r="D13" s="102"/>
      <c r="E13" s="137"/>
      <c r="F13" s="137"/>
      <c r="G13" s="138"/>
      <c r="H13" s="139"/>
      <c r="I13" s="138"/>
      <c r="J13" s="139"/>
      <c r="K13" s="102"/>
      <c r="L13" s="138"/>
      <c r="M13" s="104"/>
      <c r="N13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149</v>
      </c>
    </row>
    <row r="3" spans="1:14" ht="15.75">
      <c r="A3" s="10"/>
      <c r="B3" s="52" t="s">
        <v>150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4.75" customHeight="1">
      <c r="A7" s="38">
        <f>A6+1</f>
        <v>1</v>
      </c>
      <c r="B7" s="123" t="s">
        <v>150</v>
      </c>
      <c r="C7" s="75"/>
      <c r="D7" s="77">
        <v>25</v>
      </c>
      <c r="E7" s="30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4.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151</v>
      </c>
    </row>
    <row r="3" spans="1:14" ht="18" customHeight="1">
      <c r="A3" s="10"/>
      <c r="B3" s="53" t="s">
        <v>344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5.25" customHeight="1">
      <c r="A7" s="38">
        <f>A6+1</f>
        <v>1</v>
      </c>
      <c r="B7" s="153" t="s">
        <v>345</v>
      </c>
      <c r="C7" s="75"/>
      <c r="D7" s="155">
        <v>120</v>
      </c>
      <c r="E7" s="154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48" customHeight="1">
      <c r="A8" s="37">
        <f>A7+1</f>
        <v>2</v>
      </c>
      <c r="B8" s="156" t="s">
        <v>152</v>
      </c>
      <c r="C8" s="125"/>
      <c r="D8" s="158">
        <v>15000</v>
      </c>
      <c r="E8" s="157" t="s">
        <v>50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65.2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7" sqref="B7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153</v>
      </c>
    </row>
    <row r="3" spans="1:14" ht="15.75">
      <c r="A3" s="10"/>
      <c r="B3" s="52" t="s">
        <v>154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6.75" customHeight="1">
      <c r="A7" s="38">
        <f>A6+1</f>
        <v>1</v>
      </c>
      <c r="B7" s="123" t="s">
        <v>394</v>
      </c>
      <c r="C7" s="28"/>
      <c r="D7" s="77">
        <v>150</v>
      </c>
      <c r="E7" s="75" t="s">
        <v>65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9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155</v>
      </c>
    </row>
    <row r="3" spans="1:14" ht="31.5">
      <c r="A3" s="10"/>
      <c r="B3" s="52" t="s">
        <v>157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75.75" customHeight="1">
      <c r="A7" s="38">
        <f>A6+1</f>
        <v>1</v>
      </c>
      <c r="B7" s="123" t="s">
        <v>156</v>
      </c>
      <c r="C7" s="28"/>
      <c r="D7" s="77">
        <v>200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66.7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C11" sqref="C11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5.574218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29</v>
      </c>
    </row>
    <row r="3" spans="1:14" ht="25.5">
      <c r="A3" s="10"/>
      <c r="B3" s="53" t="s">
        <v>386</v>
      </c>
      <c r="C3" s="54"/>
      <c r="D3" s="72"/>
      <c r="E3" s="72"/>
      <c r="F3" s="73"/>
      <c r="G3" s="73"/>
      <c r="H3" s="73"/>
      <c r="I3" s="73"/>
      <c r="J3" s="42"/>
      <c r="K3" s="44"/>
      <c r="L3" s="12"/>
      <c r="M3" s="12"/>
      <c r="N3" s="13"/>
    </row>
    <row r="4" spans="1:14" ht="15" customHeight="1">
      <c r="A4" s="11">
        <v>1</v>
      </c>
      <c r="B4" s="112" t="s">
        <v>8</v>
      </c>
      <c r="C4" s="112" t="s">
        <v>9</v>
      </c>
      <c r="D4" s="112" t="s">
        <v>10</v>
      </c>
      <c r="E4" s="112" t="s">
        <v>11</v>
      </c>
      <c r="F4" s="113">
        <v>6</v>
      </c>
      <c r="G4" s="113">
        <v>7</v>
      </c>
      <c r="H4" s="113">
        <v>8</v>
      </c>
      <c r="I4" s="113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114" t="s">
        <v>1</v>
      </c>
      <c r="C5" s="114" t="s">
        <v>30</v>
      </c>
      <c r="D5" s="114" t="s">
        <v>2</v>
      </c>
      <c r="E5" s="114" t="s">
        <v>3</v>
      </c>
      <c r="F5" s="115" t="s">
        <v>16</v>
      </c>
      <c r="G5" s="115" t="s">
        <v>17</v>
      </c>
      <c r="H5" s="115" t="s">
        <v>12</v>
      </c>
      <c r="I5" s="115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74" t="s">
        <v>31</v>
      </c>
      <c r="C6" s="116"/>
      <c r="D6" s="116"/>
      <c r="E6" s="116"/>
      <c r="F6" s="117"/>
      <c r="G6" s="118" t="s">
        <v>32</v>
      </c>
      <c r="H6" s="117"/>
      <c r="I6" s="118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7.5" customHeight="1">
      <c r="A7" s="38">
        <f>A6+1</f>
        <v>1</v>
      </c>
      <c r="B7" s="109" t="s">
        <v>43</v>
      </c>
      <c r="C7" s="119"/>
      <c r="D7" s="109">
        <v>50000</v>
      </c>
      <c r="E7" s="110" t="s">
        <v>38</v>
      </c>
      <c r="F7" s="111"/>
      <c r="G7" s="120">
        <f>D7*F7</f>
        <v>0</v>
      </c>
      <c r="H7" s="76"/>
      <c r="I7" s="120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3" ht="14.25" customHeight="1">
      <c r="B9" s="45" t="s">
        <v>33</v>
      </c>
      <c r="J9" s="47"/>
      <c r="K9" s="105"/>
      <c r="L9" s="106"/>
      <c r="M9" s="106"/>
    </row>
    <row r="10" spans="10:13" ht="14.25" customHeight="1">
      <c r="J10" s="107"/>
      <c r="K10" s="108" t="s">
        <v>325</v>
      </c>
      <c r="L10" s="47"/>
      <c r="M10" s="106"/>
    </row>
    <row r="11" spans="2:13" ht="64.5" customHeight="1">
      <c r="B11" s="102" t="s">
        <v>36</v>
      </c>
      <c r="J11" s="47"/>
      <c r="K11" s="107"/>
      <c r="L11" s="106"/>
      <c r="M11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13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1.8515625" style="24" customWidth="1"/>
    <col min="3" max="3" width="15.281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158</v>
      </c>
    </row>
    <row r="3" spans="1:14" ht="36.75" customHeight="1">
      <c r="A3" s="10"/>
      <c r="B3" s="53" t="s">
        <v>346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9.5" customHeight="1">
      <c r="A7" s="38">
        <f>A6+1</f>
        <v>1</v>
      </c>
      <c r="B7" s="123" t="s">
        <v>159</v>
      </c>
      <c r="C7" s="75"/>
      <c r="D7" s="77">
        <v>6000</v>
      </c>
      <c r="E7" s="30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45" customHeight="1">
      <c r="A8" s="37">
        <f>A7+1</f>
        <v>2</v>
      </c>
      <c r="B8" s="124" t="s">
        <v>160</v>
      </c>
      <c r="C8" s="125"/>
      <c r="D8" s="126">
        <v>4000</v>
      </c>
      <c r="E8" s="8" t="s">
        <v>50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43.5" customHeight="1">
      <c r="A9" s="37">
        <f>A8+1</f>
        <v>3</v>
      </c>
      <c r="B9" s="124" t="s">
        <v>161</v>
      </c>
      <c r="C9" s="125"/>
      <c r="D9" s="126">
        <v>10000</v>
      </c>
      <c r="E9" s="8" t="s">
        <v>50</v>
      </c>
      <c r="F9" s="9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7:9" ht="14.25" customHeight="1">
      <c r="G10" s="90">
        <f>SUM(G7:G9)</f>
        <v>0</v>
      </c>
      <c r="I10" s="90">
        <f>SUM(I7:I9)</f>
        <v>0</v>
      </c>
    </row>
    <row r="11" spans="2:14" ht="14.25" customHeight="1">
      <c r="B11" s="139"/>
      <c r="C11" s="103" t="s">
        <v>33</v>
      </c>
      <c r="D11" s="102"/>
      <c r="E11" s="137"/>
      <c r="F11" s="137"/>
      <c r="G11" s="138"/>
      <c r="H11" s="139"/>
      <c r="I11" s="138"/>
      <c r="J11" s="139"/>
      <c r="K11" s="102"/>
      <c r="L11" s="103"/>
      <c r="M11" s="104"/>
      <c r="N11" s="104"/>
    </row>
    <row r="12" spans="2:14" ht="14.25" customHeight="1">
      <c r="B12" s="139"/>
      <c r="C12" s="102"/>
      <c r="D12" s="102"/>
      <c r="E12" s="137"/>
      <c r="F12" s="137"/>
      <c r="G12" s="138"/>
      <c r="H12" s="139"/>
      <c r="I12" s="138"/>
      <c r="J12" s="139"/>
      <c r="K12" s="138"/>
      <c r="L12" s="150" t="s">
        <v>325</v>
      </c>
      <c r="M12" s="102"/>
      <c r="N12" s="104"/>
    </row>
    <row r="13" spans="2:14" ht="62.25" customHeight="1">
      <c r="B13" s="102" t="s">
        <v>36</v>
      </c>
      <c r="C13" s="102"/>
      <c r="D13" s="102"/>
      <c r="E13" s="137"/>
      <c r="F13" s="137"/>
      <c r="G13" s="138"/>
      <c r="H13" s="139"/>
      <c r="I13" s="138"/>
      <c r="J13" s="139"/>
      <c r="K13" s="102"/>
      <c r="L13" s="138"/>
      <c r="M13" s="104"/>
      <c r="N13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162</v>
      </c>
    </row>
    <row r="3" spans="1:14" ht="15.75">
      <c r="A3" s="10"/>
      <c r="B3" s="52" t="s">
        <v>164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2" customHeight="1">
      <c r="A7" s="38">
        <f>A6+1</f>
        <v>1</v>
      </c>
      <c r="B7" s="123" t="s">
        <v>163</v>
      </c>
      <c r="C7" s="28"/>
      <c r="D7" s="29">
        <v>1500</v>
      </c>
      <c r="E7" s="30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6.7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165</v>
      </c>
    </row>
    <row r="3" spans="1:14" ht="26.25" customHeight="1">
      <c r="A3" s="10"/>
      <c r="B3" s="53" t="s">
        <v>167</v>
      </c>
      <c r="C3" s="42"/>
      <c r="D3" s="159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6.5" customHeight="1">
      <c r="A7" s="38">
        <f>A6+1</f>
        <v>1</v>
      </c>
      <c r="B7" s="123" t="s">
        <v>166</v>
      </c>
      <c r="C7" s="28"/>
      <c r="D7" s="77">
        <v>140000</v>
      </c>
      <c r="E7" s="30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74.2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168</v>
      </c>
    </row>
    <row r="3" spans="1:14" ht="15">
      <c r="A3" s="10"/>
      <c r="B3" s="53" t="s">
        <v>170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64.5" customHeight="1">
      <c r="A7" s="38">
        <f>A6+1</f>
        <v>1</v>
      </c>
      <c r="B7" s="123" t="s">
        <v>169</v>
      </c>
      <c r="C7" s="28"/>
      <c r="D7" s="77">
        <v>150</v>
      </c>
      <c r="E7" s="30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6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171</v>
      </c>
    </row>
    <row r="3" spans="1:14" ht="15">
      <c r="A3" s="10"/>
      <c r="B3" s="53" t="s">
        <v>173</v>
      </c>
      <c r="C3" s="42"/>
      <c r="D3" s="43"/>
      <c r="E3" s="43"/>
      <c r="F3" s="50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9.25" customHeight="1">
      <c r="A7" s="38">
        <f>A6+1</f>
        <v>1</v>
      </c>
      <c r="B7" s="123" t="s">
        <v>172</v>
      </c>
      <c r="C7" s="75"/>
      <c r="D7" s="77">
        <v>800</v>
      </c>
      <c r="E7" s="75" t="s">
        <v>65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72.7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7">
      <selection activeCell="B7" sqref="B7"/>
    </sheetView>
  </sheetViews>
  <sheetFormatPr defaultColWidth="13.28125" defaultRowHeight="14.25" customHeight="1"/>
  <cols>
    <col min="1" max="1" width="2.7109375" style="14" customWidth="1"/>
    <col min="2" max="2" width="33.00390625" style="24" customWidth="1"/>
    <col min="3" max="3" width="14.0039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174</v>
      </c>
    </row>
    <row r="3" spans="1:14" ht="15">
      <c r="A3" s="10"/>
      <c r="B3" s="53" t="s">
        <v>176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65.5" customHeight="1">
      <c r="A7" s="38">
        <f>A6+1</f>
        <v>1</v>
      </c>
      <c r="B7" s="178" t="s">
        <v>398</v>
      </c>
      <c r="C7" s="75"/>
      <c r="D7" s="77">
        <v>90000</v>
      </c>
      <c r="E7" s="75" t="s">
        <v>175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306.75" customHeight="1">
      <c r="A8" s="37">
        <f>A7+1</f>
        <v>2</v>
      </c>
      <c r="B8" s="180" t="s">
        <v>399</v>
      </c>
      <c r="C8" s="125"/>
      <c r="D8" s="126">
        <v>10000</v>
      </c>
      <c r="E8" s="125" t="s">
        <v>175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63.7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10" zoomScaleNormal="110" zoomScalePageLayoutView="0" workbookViewId="0" topLeftCell="A6">
      <selection activeCell="D7" sqref="D7"/>
    </sheetView>
  </sheetViews>
  <sheetFormatPr defaultColWidth="13.28125" defaultRowHeight="14.25" customHeight="1"/>
  <cols>
    <col min="1" max="1" width="2.7109375" style="14" customWidth="1"/>
    <col min="2" max="2" width="35.57421875" style="24" customWidth="1"/>
    <col min="3" max="3" width="11.8515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177</v>
      </c>
    </row>
    <row r="3" spans="1:14" ht="20.25" customHeight="1">
      <c r="A3" s="10"/>
      <c r="B3" s="53" t="s">
        <v>347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95.25" customHeight="1">
      <c r="A7" s="38">
        <f>A6+1</f>
        <v>1</v>
      </c>
      <c r="B7" s="181" t="s">
        <v>403</v>
      </c>
      <c r="C7" s="28"/>
      <c r="D7" s="155">
        <v>20000</v>
      </c>
      <c r="E7" s="154" t="s">
        <v>65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196.5" customHeight="1">
      <c r="A8" s="37">
        <f>A7+1</f>
        <v>2</v>
      </c>
      <c r="B8" s="179" t="s">
        <v>400</v>
      </c>
      <c r="C8" s="1"/>
      <c r="D8" s="158">
        <v>10000</v>
      </c>
      <c r="E8" s="157" t="s">
        <v>38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55.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7" sqref="B7"/>
    </sheetView>
  </sheetViews>
  <sheetFormatPr defaultColWidth="13.28125" defaultRowHeight="14.25" customHeight="1"/>
  <cols>
    <col min="1" max="1" width="2.7109375" style="14" customWidth="1"/>
    <col min="2" max="2" width="33.00390625" style="24" customWidth="1"/>
    <col min="3" max="3" width="15.0039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179</v>
      </c>
    </row>
    <row r="3" spans="1:14" ht="15">
      <c r="A3" s="10"/>
      <c r="B3" s="53" t="s">
        <v>180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90.5" customHeight="1">
      <c r="A7" s="38">
        <f>A6+1</f>
        <v>1</v>
      </c>
      <c r="B7" s="178" t="s">
        <v>401</v>
      </c>
      <c r="C7" s="75"/>
      <c r="D7" s="77">
        <v>2000</v>
      </c>
      <c r="E7" s="75" t="s">
        <v>65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6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2.00390625" style="24" customWidth="1"/>
    <col min="3" max="3" width="15.14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181</v>
      </c>
    </row>
    <row r="3" spans="1:14" ht="15">
      <c r="A3" s="10"/>
      <c r="B3" s="53" t="s">
        <v>348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62.25" customHeight="1">
      <c r="A7" s="38">
        <f>A6+1</f>
        <v>1</v>
      </c>
      <c r="B7" s="123" t="s">
        <v>182</v>
      </c>
      <c r="C7" s="75"/>
      <c r="D7" s="77">
        <v>500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63" customHeight="1">
      <c r="A8" s="37">
        <f>A7+1</f>
        <v>2</v>
      </c>
      <c r="B8" s="124" t="s">
        <v>183</v>
      </c>
      <c r="C8" s="125"/>
      <c r="D8" s="126">
        <v>250</v>
      </c>
      <c r="E8" s="125" t="s">
        <v>50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54.7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184</v>
      </c>
    </row>
    <row r="3" spans="1:14" ht="15">
      <c r="A3" s="10"/>
      <c r="B3" s="53" t="s">
        <v>186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71.25" customHeight="1">
      <c r="A7" s="38">
        <f>A6+1</f>
        <v>1</v>
      </c>
      <c r="B7" s="123" t="s">
        <v>185</v>
      </c>
      <c r="C7" s="75"/>
      <c r="D7" s="77">
        <v>10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6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="120" zoomScaleNormal="120" zoomScalePageLayoutView="0" workbookViewId="0" topLeftCell="A1">
      <selection activeCell="C16" sqref="C16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28</v>
      </c>
    </row>
    <row r="3" spans="1:14" ht="15">
      <c r="A3" s="10"/>
      <c r="B3" s="53" t="s">
        <v>48</v>
      </c>
      <c r="C3" s="54"/>
      <c r="D3" s="55"/>
      <c r="E3" s="72"/>
      <c r="F3" s="73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112" t="s">
        <v>11</v>
      </c>
      <c r="F4" s="113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114" t="s">
        <v>3</v>
      </c>
      <c r="F5" s="115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116"/>
      <c r="F6" s="117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4.25" customHeight="1">
      <c r="A7" s="38">
        <f>A6+1</f>
        <v>1</v>
      </c>
      <c r="B7" s="65" t="s">
        <v>44</v>
      </c>
      <c r="C7" s="87"/>
      <c r="D7" s="87">
        <v>6000</v>
      </c>
      <c r="E7" s="119" t="s">
        <v>38</v>
      </c>
      <c r="F7" s="12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2:9" ht="14.25" customHeight="1">
      <c r="B8" s="47"/>
      <c r="C8" s="47"/>
      <c r="D8" s="122"/>
      <c r="E8" s="122"/>
      <c r="F8" s="107"/>
      <c r="G8" s="90">
        <f>SUM(G7)</f>
        <v>0</v>
      </c>
      <c r="I8" s="90">
        <f>SUM(I7)</f>
        <v>0</v>
      </c>
    </row>
    <row r="9" spans="2:13" ht="14.25" customHeight="1">
      <c r="B9" s="45" t="s">
        <v>33</v>
      </c>
      <c r="J9" s="47"/>
      <c r="K9" s="105"/>
      <c r="L9" s="106"/>
      <c r="M9" s="106"/>
    </row>
    <row r="10" spans="10:13" ht="14.25" customHeight="1">
      <c r="J10" s="107"/>
      <c r="K10" s="108" t="s">
        <v>325</v>
      </c>
      <c r="L10" s="47"/>
      <c r="M10" s="106"/>
    </row>
    <row r="11" spans="2:13" ht="68.25" customHeight="1">
      <c r="B11" s="102" t="s">
        <v>36</v>
      </c>
      <c r="J11" s="47"/>
      <c r="K11" s="107"/>
      <c r="L11" s="106"/>
      <c r="M11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18"/>
  <sheetViews>
    <sheetView zoomScale="110" zoomScaleNormal="110" zoomScalePageLayoutView="0" workbookViewId="0" topLeftCell="A4">
      <selection activeCell="Q13" sqref="Q13"/>
    </sheetView>
  </sheetViews>
  <sheetFormatPr defaultColWidth="13.28125" defaultRowHeight="14.25" customHeight="1"/>
  <cols>
    <col min="1" max="1" width="2.7109375" style="14" customWidth="1"/>
    <col min="2" max="2" width="36.8515625" style="24" customWidth="1"/>
    <col min="3" max="3" width="11.281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187</v>
      </c>
    </row>
    <row r="3" spans="1:14" ht="15">
      <c r="A3" s="10"/>
      <c r="B3" s="53" t="s">
        <v>349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0.5" customHeight="1">
      <c r="A7" s="38">
        <f>A6+1</f>
        <v>1</v>
      </c>
      <c r="B7" s="123" t="s">
        <v>188</v>
      </c>
      <c r="C7" s="75"/>
      <c r="D7" s="77">
        <v>5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 aca="true" t="shared" si="0" ref="L7:L14">K7*F7</f>
        <v>0</v>
      </c>
      <c r="M7" s="32">
        <f aca="true" t="shared" si="1" ref="M7:M14">H7*L7+L7</f>
        <v>0</v>
      </c>
      <c r="N7" s="34">
        <f aca="true" t="shared" si="2" ref="N7:N14">I7-M7</f>
        <v>0</v>
      </c>
    </row>
    <row r="8" spans="1:14" ht="32.25" customHeight="1">
      <c r="A8" s="37">
        <f aca="true" t="shared" si="3" ref="A8:A14">A7+1</f>
        <v>2</v>
      </c>
      <c r="B8" s="124" t="s">
        <v>189</v>
      </c>
      <c r="C8" s="125"/>
      <c r="D8" s="126">
        <v>5</v>
      </c>
      <c r="E8" s="125" t="s">
        <v>38</v>
      </c>
      <c r="F8" s="9"/>
      <c r="G8" s="6">
        <f aca="true" t="shared" si="4" ref="G8:G14">D8*F8</f>
        <v>0</v>
      </c>
      <c r="H8" s="7"/>
      <c r="I8" s="6">
        <f aca="true" t="shared" si="5" ref="I8:I14">G8*H8+G8</f>
        <v>0</v>
      </c>
      <c r="J8" s="5"/>
      <c r="K8" s="5"/>
      <c r="L8" s="6">
        <f t="shared" si="0"/>
        <v>0</v>
      </c>
      <c r="M8" s="6">
        <f t="shared" si="1"/>
        <v>0</v>
      </c>
      <c r="N8" s="18">
        <f t="shared" si="2"/>
        <v>0</v>
      </c>
    </row>
    <row r="9" spans="1:14" ht="25.5">
      <c r="A9" s="37">
        <f t="shared" si="3"/>
        <v>3</v>
      </c>
      <c r="B9" s="124" t="s">
        <v>190</v>
      </c>
      <c r="C9" s="125"/>
      <c r="D9" s="126">
        <v>1000</v>
      </c>
      <c r="E9" s="125" t="s">
        <v>50</v>
      </c>
      <c r="F9" s="9"/>
      <c r="G9" s="6">
        <f t="shared" si="4"/>
        <v>0</v>
      </c>
      <c r="H9" s="7"/>
      <c r="I9" s="6">
        <f t="shared" si="5"/>
        <v>0</v>
      </c>
      <c r="J9" s="5"/>
      <c r="K9" s="5"/>
      <c r="L9" s="6">
        <f t="shared" si="0"/>
        <v>0</v>
      </c>
      <c r="M9" s="6">
        <f t="shared" si="1"/>
        <v>0</v>
      </c>
      <c r="N9" s="18">
        <f t="shared" si="2"/>
        <v>0</v>
      </c>
    </row>
    <row r="10" spans="1:14" ht="44.25" customHeight="1">
      <c r="A10" s="37">
        <f t="shared" si="3"/>
        <v>4</v>
      </c>
      <c r="B10" s="124" t="s">
        <v>191</v>
      </c>
      <c r="C10" s="125"/>
      <c r="D10" s="126">
        <v>150</v>
      </c>
      <c r="E10" s="125" t="s">
        <v>50</v>
      </c>
      <c r="F10" s="9"/>
      <c r="G10" s="6">
        <f t="shared" si="4"/>
        <v>0</v>
      </c>
      <c r="H10" s="7"/>
      <c r="I10" s="6">
        <f t="shared" si="5"/>
        <v>0</v>
      </c>
      <c r="J10" s="5"/>
      <c r="K10" s="5"/>
      <c r="L10" s="6">
        <f t="shared" si="0"/>
        <v>0</v>
      </c>
      <c r="M10" s="6">
        <f t="shared" si="1"/>
        <v>0</v>
      </c>
      <c r="N10" s="18">
        <f t="shared" si="2"/>
        <v>0</v>
      </c>
    </row>
    <row r="11" spans="1:14" ht="25.5">
      <c r="A11" s="37">
        <f t="shared" si="3"/>
        <v>5</v>
      </c>
      <c r="B11" s="124" t="s">
        <v>192</v>
      </c>
      <c r="C11" s="125"/>
      <c r="D11" s="126">
        <v>10</v>
      </c>
      <c r="E11" s="125" t="s">
        <v>50</v>
      </c>
      <c r="F11" s="9"/>
      <c r="G11" s="6">
        <f t="shared" si="4"/>
        <v>0</v>
      </c>
      <c r="H11" s="7"/>
      <c r="I11" s="6">
        <f t="shared" si="5"/>
        <v>0</v>
      </c>
      <c r="J11" s="5"/>
      <c r="K11" s="5"/>
      <c r="L11" s="6">
        <f t="shared" si="0"/>
        <v>0</v>
      </c>
      <c r="M11" s="6">
        <f t="shared" si="1"/>
        <v>0</v>
      </c>
      <c r="N11" s="18">
        <f t="shared" si="2"/>
        <v>0</v>
      </c>
    </row>
    <row r="12" spans="1:14" ht="40.5" customHeight="1">
      <c r="A12" s="37">
        <f t="shared" si="3"/>
        <v>6</v>
      </c>
      <c r="B12" s="124" t="s">
        <v>193</v>
      </c>
      <c r="C12" s="125"/>
      <c r="D12" s="126">
        <v>500</v>
      </c>
      <c r="E12" s="125" t="s">
        <v>50</v>
      </c>
      <c r="F12" s="9"/>
      <c r="G12" s="6">
        <f t="shared" si="4"/>
        <v>0</v>
      </c>
      <c r="H12" s="7"/>
      <c r="I12" s="6">
        <f t="shared" si="5"/>
        <v>0</v>
      </c>
      <c r="J12" s="5"/>
      <c r="K12" s="5"/>
      <c r="L12" s="6">
        <f t="shared" si="0"/>
        <v>0</v>
      </c>
      <c r="M12" s="6">
        <f t="shared" si="1"/>
        <v>0</v>
      </c>
      <c r="N12" s="18">
        <f t="shared" si="2"/>
        <v>0</v>
      </c>
    </row>
    <row r="13" spans="1:14" ht="52.5" customHeight="1">
      <c r="A13" s="37">
        <f t="shared" si="3"/>
        <v>7</v>
      </c>
      <c r="B13" s="124" t="s">
        <v>194</v>
      </c>
      <c r="C13" s="125"/>
      <c r="D13" s="126">
        <v>1000</v>
      </c>
      <c r="E13" s="125" t="s">
        <v>50</v>
      </c>
      <c r="F13" s="9"/>
      <c r="G13" s="6">
        <f t="shared" si="4"/>
        <v>0</v>
      </c>
      <c r="H13" s="7"/>
      <c r="I13" s="6">
        <f t="shared" si="5"/>
        <v>0</v>
      </c>
      <c r="J13" s="5"/>
      <c r="K13" s="5"/>
      <c r="L13" s="6">
        <f t="shared" si="0"/>
        <v>0</v>
      </c>
      <c r="M13" s="6">
        <f t="shared" si="1"/>
        <v>0</v>
      </c>
      <c r="N13" s="18">
        <f t="shared" si="2"/>
        <v>0</v>
      </c>
    </row>
    <row r="14" spans="1:14" ht="35.25" customHeight="1">
      <c r="A14" s="37">
        <f t="shared" si="3"/>
        <v>8</v>
      </c>
      <c r="B14" s="124" t="s">
        <v>195</v>
      </c>
      <c r="C14" s="125"/>
      <c r="D14" s="126">
        <v>200</v>
      </c>
      <c r="E14" s="125" t="s">
        <v>50</v>
      </c>
      <c r="F14" s="9"/>
      <c r="G14" s="6">
        <f t="shared" si="4"/>
        <v>0</v>
      </c>
      <c r="H14" s="7"/>
      <c r="I14" s="6">
        <f t="shared" si="5"/>
        <v>0</v>
      </c>
      <c r="J14" s="5"/>
      <c r="K14" s="5"/>
      <c r="L14" s="6">
        <f t="shared" si="0"/>
        <v>0</v>
      </c>
      <c r="M14" s="6">
        <f t="shared" si="1"/>
        <v>0</v>
      </c>
      <c r="N14" s="18">
        <f t="shared" si="2"/>
        <v>0</v>
      </c>
    </row>
    <row r="15" spans="7:9" ht="14.25" customHeight="1">
      <c r="G15" s="90">
        <f>SUM(G7:G14)</f>
        <v>0</v>
      </c>
      <c r="I15" s="90">
        <f>SUM(I7:I14)</f>
        <v>0</v>
      </c>
    </row>
    <row r="16" spans="2:14" ht="14.25" customHeight="1">
      <c r="B16" s="139"/>
      <c r="C16" s="103" t="s">
        <v>33</v>
      </c>
      <c r="D16" s="102"/>
      <c r="E16" s="137"/>
      <c r="F16" s="137"/>
      <c r="G16" s="138"/>
      <c r="H16" s="139"/>
      <c r="I16" s="138"/>
      <c r="J16" s="139"/>
      <c r="K16" s="102"/>
      <c r="L16" s="103"/>
      <c r="M16" s="104"/>
      <c r="N16" s="104"/>
    </row>
    <row r="17" spans="2:14" ht="14.25" customHeight="1">
      <c r="B17" s="139"/>
      <c r="C17" s="102"/>
      <c r="D17" s="102"/>
      <c r="E17" s="137"/>
      <c r="F17" s="137"/>
      <c r="G17" s="138"/>
      <c r="H17" s="139"/>
      <c r="I17" s="138"/>
      <c r="J17" s="139"/>
      <c r="K17" s="138"/>
      <c r="L17" s="150" t="s">
        <v>325</v>
      </c>
      <c r="M17" s="102"/>
      <c r="N17" s="104"/>
    </row>
    <row r="18" spans="2:14" ht="57" customHeight="1">
      <c r="B18" s="102" t="s">
        <v>36</v>
      </c>
      <c r="C18" s="102"/>
      <c r="D18" s="102"/>
      <c r="E18" s="137"/>
      <c r="F18" s="137"/>
      <c r="G18" s="138"/>
      <c r="H18" s="139"/>
      <c r="I18" s="138"/>
      <c r="J18" s="139"/>
      <c r="K18" s="102"/>
      <c r="L18" s="138"/>
      <c r="M18" s="104"/>
      <c r="N18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196</v>
      </c>
    </row>
    <row r="3" spans="1:14" ht="15">
      <c r="A3" s="10"/>
      <c r="B3" s="53" t="s">
        <v>197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57" customHeight="1">
      <c r="A7" s="38">
        <f>A6+1</f>
        <v>1</v>
      </c>
      <c r="B7" s="123" t="s">
        <v>350</v>
      </c>
      <c r="C7" s="75"/>
      <c r="D7" s="77">
        <v>100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59.25" customHeight="1">
      <c r="A8" s="37">
        <f>A7+1</f>
        <v>2</v>
      </c>
      <c r="B8" s="124" t="s">
        <v>351</v>
      </c>
      <c r="C8" s="125"/>
      <c r="D8" s="126">
        <v>300</v>
      </c>
      <c r="E8" s="125" t="s">
        <v>38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62.2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4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6.7109375" style="24" customWidth="1"/>
    <col min="3" max="3" width="11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198</v>
      </c>
    </row>
    <row r="3" spans="1:14" ht="20.25" customHeight="1">
      <c r="A3" s="10"/>
      <c r="B3" s="53" t="s">
        <v>199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35" customHeight="1">
      <c r="A7" s="38">
        <f>A6+1</f>
        <v>1</v>
      </c>
      <c r="B7" s="161" t="s">
        <v>352</v>
      </c>
      <c r="C7" s="75"/>
      <c r="D7" s="77">
        <v>25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133.5" customHeight="1">
      <c r="A8" s="37">
        <f>A7+1</f>
        <v>2</v>
      </c>
      <c r="B8" s="162" t="s">
        <v>353</v>
      </c>
      <c r="C8" s="125"/>
      <c r="D8" s="126">
        <v>25</v>
      </c>
      <c r="E8" s="125" t="s">
        <v>38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58.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3.57421875" style="24" customWidth="1"/>
    <col min="3" max="3" width="14.574218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200</v>
      </c>
    </row>
    <row r="3" spans="1:14" ht="15">
      <c r="A3" s="10"/>
      <c r="B3" s="53" t="s">
        <v>202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0.5" customHeight="1">
      <c r="A7" s="38">
        <f>A6+1</f>
        <v>1</v>
      </c>
      <c r="B7" s="123" t="s">
        <v>201</v>
      </c>
      <c r="C7" s="75"/>
      <c r="D7" s="77">
        <v>200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52.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1.57421875" style="24" customWidth="1"/>
    <col min="3" max="3" width="15.14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203</v>
      </c>
    </row>
    <row r="3" spans="1:14" ht="15">
      <c r="A3" s="10"/>
      <c r="B3" s="53" t="s">
        <v>205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90.75" customHeight="1">
      <c r="A7" s="38">
        <f>A6+1</f>
        <v>1</v>
      </c>
      <c r="B7" s="123" t="s">
        <v>204</v>
      </c>
      <c r="C7" s="75"/>
      <c r="D7" s="77">
        <v>1000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5.2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6.140625" style="24" customWidth="1"/>
    <col min="3" max="3" width="11.574218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355</v>
      </c>
    </row>
    <row r="3" spans="1:14" ht="15">
      <c r="A3" s="10"/>
      <c r="B3" s="53" t="s">
        <v>206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26" customHeight="1">
      <c r="A7" s="38">
        <f>A6+1</f>
        <v>1</v>
      </c>
      <c r="B7" s="123" t="s">
        <v>354</v>
      </c>
      <c r="C7" s="75"/>
      <c r="D7" s="77">
        <v>300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57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16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3.00390625" style="24" customWidth="1"/>
    <col min="3" max="3" width="13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207</v>
      </c>
    </row>
    <row r="3" spans="1:14" ht="15">
      <c r="A3" s="10"/>
      <c r="B3" s="53" t="s">
        <v>217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5.5" customHeight="1">
      <c r="A7" s="38">
        <f aca="true" t="shared" si="0" ref="A7:A12">A6+1</f>
        <v>1</v>
      </c>
      <c r="B7" s="160" t="s">
        <v>208</v>
      </c>
      <c r="C7" s="163"/>
      <c r="D7" s="164">
        <v>1000</v>
      </c>
      <c r="E7" s="163" t="s">
        <v>61</v>
      </c>
      <c r="F7" s="31"/>
      <c r="G7" s="32">
        <f aca="true" t="shared" si="1" ref="G7:G12">D7*F7</f>
        <v>0</v>
      </c>
      <c r="H7" s="33"/>
      <c r="I7" s="32">
        <f aca="true" t="shared" si="2" ref="I7:I12">G7*H7+G7</f>
        <v>0</v>
      </c>
      <c r="J7" s="29"/>
      <c r="K7" s="29"/>
      <c r="L7" s="32">
        <f aca="true" t="shared" si="3" ref="L7:L12">K7*F7</f>
        <v>0</v>
      </c>
      <c r="M7" s="32">
        <f aca="true" t="shared" si="4" ref="M7:M12">H7*L7+L7</f>
        <v>0</v>
      </c>
      <c r="N7" s="34">
        <f aca="true" t="shared" si="5" ref="N7:N12">I7-M7</f>
        <v>0</v>
      </c>
    </row>
    <row r="8" spans="1:14" ht="15">
      <c r="A8" s="37">
        <f t="shared" si="0"/>
        <v>2</v>
      </c>
      <c r="B8" s="128" t="s">
        <v>209</v>
      </c>
      <c r="C8" s="129"/>
      <c r="D8" s="130">
        <v>2000</v>
      </c>
      <c r="E8" s="129" t="s">
        <v>61</v>
      </c>
      <c r="F8" s="9"/>
      <c r="G8" s="6">
        <f t="shared" si="1"/>
        <v>0</v>
      </c>
      <c r="H8" s="7"/>
      <c r="I8" s="6">
        <f t="shared" si="2"/>
        <v>0</v>
      </c>
      <c r="J8" s="5"/>
      <c r="K8" s="5"/>
      <c r="L8" s="6">
        <f t="shared" si="3"/>
        <v>0</v>
      </c>
      <c r="M8" s="6">
        <f t="shared" si="4"/>
        <v>0</v>
      </c>
      <c r="N8" s="18">
        <f t="shared" si="5"/>
        <v>0</v>
      </c>
    </row>
    <row r="9" spans="1:14" ht="15">
      <c r="A9" s="37">
        <f t="shared" si="0"/>
        <v>3</v>
      </c>
      <c r="B9" s="128" t="s">
        <v>210</v>
      </c>
      <c r="C9" s="129"/>
      <c r="D9" s="130">
        <v>1800</v>
      </c>
      <c r="E9" s="129" t="s">
        <v>61</v>
      </c>
      <c r="F9" s="9"/>
      <c r="G9" s="6">
        <f t="shared" si="1"/>
        <v>0</v>
      </c>
      <c r="H9" s="7"/>
      <c r="I9" s="6">
        <f t="shared" si="2"/>
        <v>0</v>
      </c>
      <c r="J9" s="5"/>
      <c r="K9" s="5"/>
      <c r="L9" s="6">
        <f t="shared" si="3"/>
        <v>0</v>
      </c>
      <c r="M9" s="6">
        <f t="shared" si="4"/>
        <v>0</v>
      </c>
      <c r="N9" s="18">
        <f t="shared" si="5"/>
        <v>0</v>
      </c>
    </row>
    <row r="10" spans="1:14" ht="15">
      <c r="A10" s="37">
        <f t="shared" si="0"/>
        <v>4</v>
      </c>
      <c r="B10" s="128" t="s">
        <v>211</v>
      </c>
      <c r="C10" s="129"/>
      <c r="D10" s="130">
        <v>2000</v>
      </c>
      <c r="E10" s="129" t="s">
        <v>61</v>
      </c>
      <c r="F10" s="9"/>
      <c r="G10" s="6">
        <f t="shared" si="1"/>
        <v>0</v>
      </c>
      <c r="H10" s="7"/>
      <c r="I10" s="6">
        <f t="shared" si="2"/>
        <v>0</v>
      </c>
      <c r="J10" s="5"/>
      <c r="K10" s="5"/>
      <c r="L10" s="6">
        <f t="shared" si="3"/>
        <v>0</v>
      </c>
      <c r="M10" s="6">
        <f t="shared" si="4"/>
        <v>0</v>
      </c>
      <c r="N10" s="18">
        <f t="shared" si="5"/>
        <v>0</v>
      </c>
    </row>
    <row r="11" spans="1:14" ht="24" customHeight="1">
      <c r="A11" s="37">
        <f t="shared" si="0"/>
        <v>5</v>
      </c>
      <c r="B11" s="128" t="s">
        <v>212</v>
      </c>
      <c r="C11" s="129"/>
      <c r="D11" s="130">
        <v>20</v>
      </c>
      <c r="E11" s="129" t="s">
        <v>61</v>
      </c>
      <c r="F11" s="9"/>
      <c r="G11" s="6">
        <f t="shared" si="1"/>
        <v>0</v>
      </c>
      <c r="H11" s="7"/>
      <c r="I11" s="6">
        <f t="shared" si="2"/>
        <v>0</v>
      </c>
      <c r="J11" s="5"/>
      <c r="K11" s="5"/>
      <c r="L11" s="6">
        <f t="shared" si="3"/>
        <v>0</v>
      </c>
      <c r="M11" s="6">
        <f t="shared" si="4"/>
        <v>0</v>
      </c>
      <c r="N11" s="18">
        <f t="shared" si="5"/>
        <v>0</v>
      </c>
    </row>
    <row r="12" spans="1:14" ht="30">
      <c r="A12" s="37">
        <f t="shared" si="0"/>
        <v>6</v>
      </c>
      <c r="B12" s="128" t="s">
        <v>215</v>
      </c>
      <c r="C12" s="129"/>
      <c r="D12" s="130">
        <v>15000</v>
      </c>
      <c r="E12" s="129" t="s">
        <v>38</v>
      </c>
      <c r="F12" s="9"/>
      <c r="G12" s="6">
        <f t="shared" si="1"/>
        <v>0</v>
      </c>
      <c r="H12" s="7"/>
      <c r="I12" s="6">
        <f t="shared" si="2"/>
        <v>0</v>
      </c>
      <c r="J12" s="5"/>
      <c r="K12" s="5"/>
      <c r="L12" s="6">
        <f t="shared" si="3"/>
        <v>0</v>
      </c>
      <c r="M12" s="6">
        <f t="shared" si="4"/>
        <v>0</v>
      </c>
      <c r="N12" s="18">
        <f t="shared" si="5"/>
        <v>0</v>
      </c>
    </row>
    <row r="13" spans="7:9" ht="14.25" customHeight="1">
      <c r="G13" s="90">
        <f>SUM(G7:G12)</f>
        <v>0</v>
      </c>
      <c r="I13" s="90">
        <f>SUM(I7:I12)</f>
        <v>0</v>
      </c>
    </row>
    <row r="14" spans="2:14" ht="14.25" customHeight="1">
      <c r="B14" s="139"/>
      <c r="C14" s="103" t="s">
        <v>33</v>
      </c>
      <c r="D14" s="102"/>
      <c r="E14" s="137"/>
      <c r="F14" s="137"/>
      <c r="G14" s="138"/>
      <c r="H14" s="139"/>
      <c r="I14" s="138"/>
      <c r="J14" s="139"/>
      <c r="K14" s="102"/>
      <c r="L14" s="103"/>
      <c r="M14" s="104"/>
      <c r="N14" s="104"/>
    </row>
    <row r="15" spans="2:14" ht="14.25" customHeight="1">
      <c r="B15" s="139"/>
      <c r="C15" s="102"/>
      <c r="D15" s="102"/>
      <c r="E15" s="137"/>
      <c r="F15" s="137"/>
      <c r="G15" s="138"/>
      <c r="H15" s="139"/>
      <c r="I15" s="138"/>
      <c r="J15" s="139"/>
      <c r="K15" s="138"/>
      <c r="L15" s="150" t="s">
        <v>325</v>
      </c>
      <c r="M15" s="102"/>
      <c r="N15" s="104"/>
    </row>
    <row r="16" spans="2:14" ht="65.25" customHeight="1">
      <c r="B16" s="102" t="s">
        <v>36</v>
      </c>
      <c r="C16" s="102"/>
      <c r="D16" s="102"/>
      <c r="E16" s="137"/>
      <c r="F16" s="137"/>
      <c r="G16" s="138"/>
      <c r="H16" s="139"/>
      <c r="I16" s="138"/>
      <c r="J16" s="139"/>
      <c r="K16" s="102"/>
      <c r="L16" s="138"/>
      <c r="M16" s="104"/>
      <c r="N16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14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218</v>
      </c>
    </row>
    <row r="3" spans="1:14" ht="15">
      <c r="A3" s="10"/>
      <c r="B3" s="53" t="s">
        <v>223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6" customHeight="1">
      <c r="A7" s="38">
        <f>A6+1</f>
        <v>1</v>
      </c>
      <c r="B7" s="123" t="s">
        <v>219</v>
      </c>
      <c r="C7" s="75"/>
      <c r="D7" s="77">
        <v>5000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30" customHeight="1">
      <c r="A8" s="37">
        <f>A7+1</f>
        <v>2</v>
      </c>
      <c r="B8" s="124" t="s">
        <v>220</v>
      </c>
      <c r="C8" s="125"/>
      <c r="D8" s="126">
        <v>1500</v>
      </c>
      <c r="E8" s="125" t="s">
        <v>38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29.25" customHeight="1">
      <c r="A9" s="37">
        <f>A8+1</f>
        <v>3</v>
      </c>
      <c r="B9" s="124" t="s">
        <v>221</v>
      </c>
      <c r="C9" s="125"/>
      <c r="D9" s="126">
        <v>1500</v>
      </c>
      <c r="E9" s="125" t="s">
        <v>50</v>
      </c>
      <c r="F9" s="9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1:14" ht="29.25" customHeight="1">
      <c r="A10" s="37">
        <f>A9+1</f>
        <v>4</v>
      </c>
      <c r="B10" s="124" t="s">
        <v>222</v>
      </c>
      <c r="C10" s="125"/>
      <c r="D10" s="126">
        <v>3000</v>
      </c>
      <c r="E10" s="125" t="s">
        <v>50</v>
      </c>
      <c r="F10" s="9"/>
      <c r="G10" s="6">
        <f>D10*F10</f>
        <v>0</v>
      </c>
      <c r="H10" s="7"/>
      <c r="I10" s="6">
        <f>G10*H10+G10</f>
        <v>0</v>
      </c>
      <c r="J10" s="5"/>
      <c r="K10" s="5"/>
      <c r="L10" s="6">
        <f>K10*F10</f>
        <v>0</v>
      </c>
      <c r="M10" s="6">
        <f>H10*L10+L10</f>
        <v>0</v>
      </c>
      <c r="N10" s="18">
        <f>I10-M10</f>
        <v>0</v>
      </c>
    </row>
    <row r="11" spans="7:9" ht="14.25" customHeight="1">
      <c r="G11" s="90">
        <f>SUM(G7:G10)</f>
        <v>0</v>
      </c>
      <c r="I11" s="90">
        <f>SUM(I7:I10)</f>
        <v>0</v>
      </c>
    </row>
    <row r="12" spans="2:14" ht="14.25" customHeight="1">
      <c r="B12" s="139"/>
      <c r="C12" s="103" t="s">
        <v>33</v>
      </c>
      <c r="D12" s="102"/>
      <c r="E12" s="137"/>
      <c r="F12" s="137"/>
      <c r="G12" s="138"/>
      <c r="H12" s="139"/>
      <c r="I12" s="138"/>
      <c r="J12" s="139"/>
      <c r="K12" s="102"/>
      <c r="L12" s="103"/>
      <c r="M12" s="104"/>
      <c r="N12" s="104"/>
    </row>
    <row r="13" spans="2:14" ht="14.25" customHeight="1">
      <c r="B13" s="139"/>
      <c r="C13" s="102"/>
      <c r="D13" s="102"/>
      <c r="E13" s="137"/>
      <c r="F13" s="137"/>
      <c r="G13" s="138"/>
      <c r="H13" s="139"/>
      <c r="I13" s="138"/>
      <c r="J13" s="139"/>
      <c r="K13" s="138"/>
      <c r="L13" s="150" t="s">
        <v>325</v>
      </c>
      <c r="M13" s="102"/>
      <c r="N13" s="104"/>
    </row>
    <row r="14" spans="2:14" ht="69.75" customHeight="1">
      <c r="B14" s="102" t="s">
        <v>36</v>
      </c>
      <c r="C14" s="102"/>
      <c r="D14" s="102"/>
      <c r="E14" s="137"/>
      <c r="F14" s="137"/>
      <c r="G14" s="138"/>
      <c r="H14" s="139"/>
      <c r="I14" s="138"/>
      <c r="J14" s="139"/>
      <c r="K14" s="102"/>
      <c r="L14" s="138"/>
      <c r="M14" s="104"/>
      <c r="N14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224</v>
      </c>
    </row>
    <row r="3" spans="1:14" ht="15">
      <c r="A3" s="10"/>
      <c r="B3" s="53" t="s">
        <v>226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5.25" customHeight="1">
      <c r="A7" s="38">
        <f>A6+1</f>
        <v>1</v>
      </c>
      <c r="B7" s="123" t="s">
        <v>225</v>
      </c>
      <c r="C7" s="75"/>
      <c r="D7" s="77">
        <v>100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1.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7" sqref="B7"/>
    </sheetView>
  </sheetViews>
  <sheetFormatPr defaultColWidth="13.28125" defaultRowHeight="14.25" customHeight="1"/>
  <cols>
    <col min="1" max="1" width="2.7109375" style="14" customWidth="1"/>
    <col min="2" max="2" width="32.7109375" style="24" customWidth="1"/>
    <col min="3" max="3" width="13.8515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357</v>
      </c>
    </row>
    <row r="3" spans="1:14" ht="15">
      <c r="A3" s="10"/>
      <c r="B3" s="53" t="s">
        <v>389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51" customHeight="1">
      <c r="A7" s="38">
        <f>A6+1</f>
        <v>1</v>
      </c>
      <c r="B7" s="123" t="s">
        <v>356</v>
      </c>
      <c r="C7" s="75"/>
      <c r="D7" s="77">
        <v>4000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51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27</v>
      </c>
    </row>
    <row r="3" spans="1:14" ht="18" customHeight="1">
      <c r="A3" s="10"/>
      <c r="B3" s="53" t="s">
        <v>387</v>
      </c>
      <c r="C3" s="54"/>
      <c r="D3" s="55"/>
      <c r="E3" s="55"/>
      <c r="F3" s="56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57" t="s">
        <v>8</v>
      </c>
      <c r="C4" s="57" t="s">
        <v>9</v>
      </c>
      <c r="D4" s="57" t="s">
        <v>10</v>
      </c>
      <c r="E4" s="57" t="s">
        <v>11</v>
      </c>
      <c r="F4" s="58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59" t="s">
        <v>1</v>
      </c>
      <c r="C5" s="59" t="s">
        <v>30</v>
      </c>
      <c r="D5" s="59" t="s">
        <v>2</v>
      </c>
      <c r="E5" s="59" t="s">
        <v>3</v>
      </c>
      <c r="F5" s="60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62"/>
      <c r="D6" s="62"/>
      <c r="E6" s="62"/>
      <c r="F6" s="63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6.75" customHeight="1">
      <c r="A7" s="38">
        <f>A6+1</f>
        <v>1</v>
      </c>
      <c r="B7" s="131" t="s">
        <v>49</v>
      </c>
      <c r="C7" s="66"/>
      <c r="D7" s="67">
        <v>30</v>
      </c>
      <c r="E7" s="66" t="s">
        <v>50</v>
      </c>
      <c r="F7" s="68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34.5" customHeight="1">
      <c r="A8" s="37">
        <f>A7+1</f>
        <v>2</v>
      </c>
      <c r="B8" s="132" t="s">
        <v>51</v>
      </c>
      <c r="C8" s="133"/>
      <c r="D8" s="134">
        <v>100</v>
      </c>
      <c r="E8" s="133" t="s">
        <v>50</v>
      </c>
      <c r="F8" s="135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36.75" customHeight="1">
      <c r="A9" s="37">
        <f>A8+1</f>
        <v>3</v>
      </c>
      <c r="B9" s="132" t="s">
        <v>52</v>
      </c>
      <c r="C9" s="133"/>
      <c r="D9" s="134">
        <v>200</v>
      </c>
      <c r="E9" s="133" t="s">
        <v>50</v>
      </c>
      <c r="F9" s="135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7:9" ht="14.25" customHeight="1">
      <c r="G10" s="90">
        <f>SUM(G7:G9)</f>
        <v>0</v>
      </c>
      <c r="I10" s="90">
        <f>SUM(I7:I9)</f>
        <v>0</v>
      </c>
    </row>
    <row r="11" spans="2:13" ht="14.25" customHeight="1">
      <c r="B11" s="45" t="s">
        <v>33</v>
      </c>
      <c r="J11" s="47"/>
      <c r="K11" s="105"/>
      <c r="L11" s="106"/>
      <c r="M11" s="106"/>
    </row>
    <row r="12" spans="10:13" ht="14.25" customHeight="1">
      <c r="J12" s="107"/>
      <c r="K12" s="108" t="s">
        <v>325</v>
      </c>
      <c r="L12" s="47"/>
      <c r="M12" s="106"/>
    </row>
    <row r="13" spans="2:13" ht="64.5" customHeight="1">
      <c r="B13" s="102" t="s">
        <v>36</v>
      </c>
      <c r="J13" s="47"/>
      <c r="K13" s="107"/>
      <c r="L13" s="106"/>
      <c r="M13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3.421875" style="24" customWidth="1"/>
    <col min="3" max="3" width="14.4218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227</v>
      </c>
    </row>
    <row r="3" spans="1:14" ht="15">
      <c r="A3" s="10"/>
      <c r="B3" s="53" t="s">
        <v>229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66.75" customHeight="1">
      <c r="A7" s="38">
        <f>A6+1</f>
        <v>1</v>
      </c>
      <c r="B7" s="123" t="s">
        <v>228</v>
      </c>
      <c r="C7" s="75"/>
      <c r="D7" s="77">
        <v>1000</v>
      </c>
      <c r="E7" s="30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52.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11"/>
  <sheetViews>
    <sheetView zoomScale="130" zoomScaleNormal="130" zoomScalePageLayoutView="0" workbookViewId="0" topLeftCell="A10">
      <selection activeCell="D7" sqref="D7"/>
    </sheetView>
  </sheetViews>
  <sheetFormatPr defaultColWidth="13.28125" defaultRowHeight="14.25" customHeight="1"/>
  <cols>
    <col min="1" max="1" width="2.7109375" style="14" customWidth="1"/>
    <col min="2" max="2" width="35.00390625" style="24" customWidth="1"/>
    <col min="3" max="3" width="12.574218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230</v>
      </c>
    </row>
    <row r="3" spans="1:14" ht="15">
      <c r="A3" s="10"/>
      <c r="B3" s="53" t="s">
        <v>231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06.25" customHeight="1">
      <c r="A7" s="38">
        <f>A6+1</f>
        <v>1</v>
      </c>
      <c r="B7" s="123" t="s">
        <v>396</v>
      </c>
      <c r="C7" s="28"/>
      <c r="D7" s="77">
        <v>40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ht="91.5" customHeight="1">
      <c r="B11" s="177" t="s">
        <v>397</v>
      </c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2.28125" style="24" customWidth="1"/>
    <col min="3" max="3" width="11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232</v>
      </c>
    </row>
    <row r="3" spans="1:14" ht="15">
      <c r="A3" s="10"/>
      <c r="B3" s="53" t="s">
        <v>358</v>
      </c>
      <c r="C3" s="54"/>
      <c r="D3" s="72"/>
      <c r="E3" s="72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12" t="s">
        <v>8</v>
      </c>
      <c r="C4" s="112" t="s">
        <v>9</v>
      </c>
      <c r="D4" s="112" t="s">
        <v>10</v>
      </c>
      <c r="E4" s="112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166" t="s">
        <v>1</v>
      </c>
      <c r="C5" s="166" t="s">
        <v>30</v>
      </c>
      <c r="D5" s="166" t="s">
        <v>2</v>
      </c>
      <c r="E5" s="165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74" t="s">
        <v>31</v>
      </c>
      <c r="C6" s="116"/>
      <c r="D6" s="116"/>
      <c r="E6" s="116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56.75" customHeight="1">
      <c r="A7" s="38">
        <f>A6+1</f>
        <v>1</v>
      </c>
      <c r="B7" s="123" t="s">
        <v>359</v>
      </c>
      <c r="C7" s="75"/>
      <c r="D7" s="77">
        <v>100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55.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233</v>
      </c>
    </row>
    <row r="3" spans="1:14" ht="15">
      <c r="A3" s="10"/>
      <c r="B3" s="53" t="s">
        <v>235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2.25" customHeight="1">
      <c r="A7" s="38">
        <f>A6+1</f>
        <v>1</v>
      </c>
      <c r="B7" s="123" t="s">
        <v>234</v>
      </c>
      <c r="C7" s="75"/>
      <c r="D7" s="77">
        <v>1500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2.2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236</v>
      </c>
    </row>
    <row r="3" spans="1:14" ht="15">
      <c r="A3" s="10"/>
      <c r="B3" s="53" t="s">
        <v>360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3.75" customHeight="1">
      <c r="A7" s="38">
        <f>A6+1</f>
        <v>1</v>
      </c>
      <c r="B7" s="123" t="s">
        <v>237</v>
      </c>
      <c r="C7" s="75"/>
      <c r="D7" s="77">
        <v>50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21" customHeight="1">
      <c r="A8" s="37">
        <f>A7+1</f>
        <v>2</v>
      </c>
      <c r="B8" s="124" t="s">
        <v>238</v>
      </c>
      <c r="C8" s="125"/>
      <c r="D8" s="126">
        <v>5</v>
      </c>
      <c r="E8" s="125" t="s">
        <v>38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66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3.57421875" style="24" customWidth="1"/>
    <col min="3" max="3" width="14.281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239</v>
      </c>
    </row>
    <row r="3" spans="1:14" ht="15">
      <c r="A3" s="10"/>
      <c r="B3" s="54" t="s">
        <v>390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4.5" customHeight="1">
      <c r="A7" s="38">
        <f>A6+1</f>
        <v>1</v>
      </c>
      <c r="B7" s="123" t="s">
        <v>240</v>
      </c>
      <c r="C7" s="75"/>
      <c r="D7" s="77">
        <v>2000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54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14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241</v>
      </c>
    </row>
    <row r="3" spans="1:14" ht="15">
      <c r="A3" s="10"/>
      <c r="B3" s="53" t="s">
        <v>242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5">
      <c r="A7" s="38"/>
      <c r="B7" s="123" t="s">
        <v>364</v>
      </c>
      <c r="C7" s="75"/>
      <c r="D7" s="77"/>
      <c r="E7" s="75"/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15">
      <c r="A8" s="38"/>
      <c r="B8" s="123" t="s">
        <v>361</v>
      </c>
      <c r="C8" s="75"/>
      <c r="D8" s="77">
        <v>3000</v>
      </c>
      <c r="E8" s="75" t="s">
        <v>38</v>
      </c>
      <c r="F8" s="31"/>
      <c r="G8" s="32"/>
      <c r="H8" s="33"/>
      <c r="I8" s="32"/>
      <c r="J8" s="29"/>
      <c r="K8" s="29"/>
      <c r="L8" s="32"/>
      <c r="M8" s="32"/>
      <c r="N8" s="34"/>
    </row>
    <row r="9" spans="1:14" ht="15">
      <c r="A9" s="37">
        <f>A7+1</f>
        <v>1</v>
      </c>
      <c r="B9" s="124" t="s">
        <v>362</v>
      </c>
      <c r="C9" s="125"/>
      <c r="D9" s="126">
        <v>7000</v>
      </c>
      <c r="E9" s="125" t="s">
        <v>38</v>
      </c>
      <c r="F9" s="9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1:14" ht="15">
      <c r="A10" s="37">
        <f>A9+1</f>
        <v>2</v>
      </c>
      <c r="B10" s="124" t="s">
        <v>363</v>
      </c>
      <c r="C10" s="125"/>
      <c r="D10" s="126">
        <v>3000</v>
      </c>
      <c r="E10" s="125" t="s">
        <v>38</v>
      </c>
      <c r="F10" s="9"/>
      <c r="G10" s="6">
        <f>D10*F10</f>
        <v>0</v>
      </c>
      <c r="H10" s="7"/>
      <c r="I10" s="6">
        <f>G10*H10+G10</f>
        <v>0</v>
      </c>
      <c r="J10" s="5"/>
      <c r="K10" s="5"/>
      <c r="L10" s="6">
        <f>K10*F10</f>
        <v>0</v>
      </c>
      <c r="M10" s="6">
        <f>H10*L10+L10</f>
        <v>0</v>
      </c>
      <c r="N10" s="18">
        <f>I10-M10</f>
        <v>0</v>
      </c>
    </row>
    <row r="11" spans="7:9" ht="14.25" customHeight="1">
      <c r="G11" s="90">
        <f>SUM(G7:G10)</f>
        <v>0</v>
      </c>
      <c r="I11" s="90">
        <f>SUM(I7:I10)</f>
        <v>0</v>
      </c>
    </row>
    <row r="12" spans="2:14" ht="14.25" customHeight="1">
      <c r="B12" s="139"/>
      <c r="C12" s="103" t="s">
        <v>33</v>
      </c>
      <c r="D12" s="102"/>
      <c r="E12" s="137"/>
      <c r="F12" s="137"/>
      <c r="G12" s="138"/>
      <c r="H12" s="139"/>
      <c r="I12" s="138"/>
      <c r="J12" s="139"/>
      <c r="K12" s="102"/>
      <c r="L12" s="103"/>
      <c r="M12" s="104"/>
      <c r="N12" s="104"/>
    </row>
    <row r="13" spans="2:14" ht="14.25" customHeight="1">
      <c r="B13" s="139"/>
      <c r="C13" s="102"/>
      <c r="D13" s="102"/>
      <c r="E13" s="137"/>
      <c r="F13" s="137"/>
      <c r="G13" s="138"/>
      <c r="H13" s="139"/>
      <c r="I13" s="138"/>
      <c r="J13" s="139"/>
      <c r="K13" s="138"/>
      <c r="L13" s="150" t="s">
        <v>325</v>
      </c>
      <c r="M13" s="102"/>
      <c r="N13" s="104"/>
    </row>
    <row r="14" spans="2:14" ht="63.75" customHeight="1">
      <c r="B14" s="102" t="s">
        <v>36</v>
      </c>
      <c r="C14" s="102"/>
      <c r="D14" s="102"/>
      <c r="E14" s="137"/>
      <c r="F14" s="137"/>
      <c r="G14" s="138"/>
      <c r="H14" s="139"/>
      <c r="I14" s="138"/>
      <c r="J14" s="139"/>
      <c r="K14" s="102"/>
      <c r="L14" s="138"/>
      <c r="M14" s="104"/>
      <c r="N14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14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243</v>
      </c>
    </row>
    <row r="3" spans="1:14" ht="42" customHeight="1">
      <c r="A3" s="10"/>
      <c r="B3" s="53" t="s">
        <v>365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69.75" customHeight="1">
      <c r="A7" s="38">
        <f>A6+1</f>
        <v>1</v>
      </c>
      <c r="B7" s="123" t="s">
        <v>244</v>
      </c>
      <c r="C7" s="75"/>
      <c r="D7" s="77">
        <v>180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24" customHeight="1">
      <c r="A8" s="37">
        <f>A7+1</f>
        <v>2</v>
      </c>
      <c r="B8" s="124" t="s">
        <v>245</v>
      </c>
      <c r="C8" s="125"/>
      <c r="D8" s="126">
        <v>200</v>
      </c>
      <c r="E8" s="125" t="s">
        <v>50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75" customHeight="1">
      <c r="A9" s="37">
        <f>A8+1</f>
        <v>3</v>
      </c>
      <c r="B9" s="124" t="s">
        <v>246</v>
      </c>
      <c r="C9" s="125"/>
      <c r="D9" s="126">
        <v>3000</v>
      </c>
      <c r="E9" s="125" t="s">
        <v>50</v>
      </c>
      <c r="F9" s="9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1:14" ht="39" customHeight="1">
      <c r="A10" s="37">
        <f>A9+1</f>
        <v>4</v>
      </c>
      <c r="B10" s="124" t="s">
        <v>247</v>
      </c>
      <c r="C10" s="125"/>
      <c r="D10" s="126">
        <v>1000</v>
      </c>
      <c r="E10" s="125" t="s">
        <v>50</v>
      </c>
      <c r="F10" s="9"/>
      <c r="G10" s="6">
        <f>D10*F10</f>
        <v>0</v>
      </c>
      <c r="H10" s="7"/>
      <c r="I10" s="6">
        <f>G10*H10+G10</f>
        <v>0</v>
      </c>
      <c r="J10" s="5"/>
      <c r="K10" s="5"/>
      <c r="L10" s="6">
        <f>K10*F10</f>
        <v>0</v>
      </c>
      <c r="M10" s="6">
        <f>H10*L10+L10</f>
        <v>0</v>
      </c>
      <c r="N10" s="18">
        <f>I10-M10</f>
        <v>0</v>
      </c>
    </row>
    <row r="11" spans="7:9" ht="14.25" customHeight="1">
      <c r="G11" s="90">
        <f>SUM(G7:G10)</f>
        <v>0</v>
      </c>
      <c r="I11" s="90">
        <f>SUM(I7:I10)</f>
        <v>0</v>
      </c>
    </row>
    <row r="12" spans="2:14" ht="14.25" customHeight="1">
      <c r="B12" s="139"/>
      <c r="C12" s="103" t="s">
        <v>33</v>
      </c>
      <c r="D12" s="102"/>
      <c r="E12" s="137"/>
      <c r="F12" s="137"/>
      <c r="G12" s="138"/>
      <c r="H12" s="139"/>
      <c r="I12" s="138"/>
      <c r="J12" s="139"/>
      <c r="K12" s="102"/>
      <c r="L12" s="103"/>
      <c r="M12" s="104"/>
      <c r="N12" s="104"/>
    </row>
    <row r="13" spans="2:14" ht="14.25" customHeight="1">
      <c r="B13" s="139"/>
      <c r="C13" s="102"/>
      <c r="D13" s="102"/>
      <c r="E13" s="137"/>
      <c r="F13" s="137"/>
      <c r="G13" s="138"/>
      <c r="H13" s="139"/>
      <c r="I13" s="138"/>
      <c r="J13" s="139"/>
      <c r="K13" s="138"/>
      <c r="L13" s="150" t="s">
        <v>325</v>
      </c>
      <c r="M13" s="102"/>
      <c r="N13" s="104"/>
    </row>
    <row r="14" spans="2:14" ht="61.5" customHeight="1">
      <c r="B14" s="102" t="s">
        <v>36</v>
      </c>
      <c r="C14" s="102"/>
      <c r="D14" s="102"/>
      <c r="E14" s="137"/>
      <c r="F14" s="137"/>
      <c r="G14" s="138"/>
      <c r="H14" s="139"/>
      <c r="I14" s="138"/>
      <c r="J14" s="139"/>
      <c r="K14" s="102"/>
      <c r="L14" s="138"/>
      <c r="M14" s="104"/>
      <c r="N14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248</v>
      </c>
    </row>
    <row r="3" spans="1:14" ht="15">
      <c r="A3" s="10"/>
      <c r="B3" s="53" t="s">
        <v>250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55.5" customHeight="1">
      <c r="A7" s="38">
        <f>A6+1</f>
        <v>1</v>
      </c>
      <c r="B7" s="123" t="s">
        <v>249</v>
      </c>
      <c r="C7" s="75"/>
      <c r="D7" s="77">
        <v>10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6.7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251</v>
      </c>
    </row>
    <row r="3" spans="1:14" ht="15">
      <c r="A3" s="10"/>
      <c r="B3" s="53" t="s">
        <v>252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36.5" customHeight="1">
      <c r="A7" s="38">
        <f>A6+1</f>
        <v>1</v>
      </c>
      <c r="B7" s="123" t="s">
        <v>366</v>
      </c>
      <c r="C7" s="28"/>
      <c r="D7" s="77">
        <v>500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6.7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="120" zoomScaleNormal="120" zoomScalePageLayoutView="0" workbookViewId="0" topLeftCell="A1">
      <selection activeCell="B11" sqref="B11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26</v>
      </c>
    </row>
    <row r="3" spans="1:14" ht="15">
      <c r="A3" s="10"/>
      <c r="B3" s="71" t="s">
        <v>56</v>
      </c>
      <c r="C3" s="54"/>
      <c r="D3" s="55"/>
      <c r="E3" s="55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79" t="s">
        <v>8</v>
      </c>
      <c r="C4" s="79" t="s">
        <v>9</v>
      </c>
      <c r="D4" s="79" t="s">
        <v>10</v>
      </c>
      <c r="E4" s="7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81" t="s">
        <v>1</v>
      </c>
      <c r="C5" s="81" t="s">
        <v>30</v>
      </c>
      <c r="D5" s="81" t="s">
        <v>2</v>
      </c>
      <c r="E5" s="81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61" t="s">
        <v>31</v>
      </c>
      <c r="C6" s="83"/>
      <c r="D6" s="83"/>
      <c r="E6" s="83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5.5">
      <c r="A7" s="38">
        <f>A6+1</f>
        <v>1</v>
      </c>
      <c r="B7" s="131" t="s">
        <v>53</v>
      </c>
      <c r="C7" s="66"/>
      <c r="D7" s="67">
        <v>200</v>
      </c>
      <c r="E7" s="66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25.5">
      <c r="A8" s="37">
        <f>A7+1</f>
        <v>2</v>
      </c>
      <c r="B8" s="132" t="s">
        <v>54</v>
      </c>
      <c r="C8" s="133"/>
      <c r="D8" s="134">
        <v>200</v>
      </c>
      <c r="E8" s="133" t="s">
        <v>38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25.5">
      <c r="A9" s="37">
        <f>A8+1</f>
        <v>3</v>
      </c>
      <c r="B9" s="132" t="s">
        <v>55</v>
      </c>
      <c r="C9" s="133"/>
      <c r="D9" s="134">
        <v>200</v>
      </c>
      <c r="E9" s="133" t="s">
        <v>50</v>
      </c>
      <c r="F9" s="9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7:9" ht="14.25" customHeight="1">
      <c r="G10" s="90">
        <f>SUM(G7:G9)</f>
        <v>0</v>
      </c>
      <c r="I10" s="90">
        <f>SUM(I7:I9)</f>
        <v>0</v>
      </c>
    </row>
    <row r="11" spans="2:13" ht="14.25" customHeight="1">
      <c r="B11" s="45" t="s">
        <v>33</v>
      </c>
      <c r="J11" s="47"/>
      <c r="K11" s="105"/>
      <c r="L11" s="106"/>
      <c r="M11" s="106"/>
    </row>
    <row r="12" spans="10:13" ht="14.25" customHeight="1">
      <c r="J12" s="107"/>
      <c r="K12" s="108" t="s">
        <v>325</v>
      </c>
      <c r="L12" s="47"/>
      <c r="M12" s="106"/>
    </row>
    <row r="13" spans="2:13" ht="64.5" customHeight="1">
      <c r="B13" s="102" t="s">
        <v>36</v>
      </c>
      <c r="J13" s="47"/>
      <c r="K13" s="107"/>
      <c r="L13" s="106"/>
      <c r="M13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14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253</v>
      </c>
    </row>
    <row r="3" spans="1:14" ht="15">
      <c r="A3" s="10"/>
      <c r="B3" s="53" t="s">
        <v>258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6.75" customHeight="1">
      <c r="A7" s="38">
        <f>A6+1</f>
        <v>1</v>
      </c>
      <c r="B7" s="123" t="s">
        <v>254</v>
      </c>
      <c r="C7" s="75"/>
      <c r="D7" s="77">
        <v>500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31.5" customHeight="1">
      <c r="A8" s="37">
        <f>A7+1</f>
        <v>2</v>
      </c>
      <c r="B8" s="124" t="s">
        <v>255</v>
      </c>
      <c r="C8" s="125"/>
      <c r="D8" s="126">
        <v>500</v>
      </c>
      <c r="E8" s="125" t="s">
        <v>50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31.5" customHeight="1">
      <c r="A9" s="37">
        <f>A8+1</f>
        <v>3</v>
      </c>
      <c r="B9" s="124" t="s">
        <v>256</v>
      </c>
      <c r="C9" s="125"/>
      <c r="D9" s="126">
        <v>50000</v>
      </c>
      <c r="E9" s="125" t="s">
        <v>50</v>
      </c>
      <c r="F9" s="9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1:14" ht="49.5" customHeight="1">
      <c r="A10" s="37">
        <f>A9+1</f>
        <v>4</v>
      </c>
      <c r="B10" s="124" t="s">
        <v>257</v>
      </c>
      <c r="C10" s="125"/>
      <c r="D10" s="126">
        <v>5000</v>
      </c>
      <c r="E10" s="125" t="s">
        <v>50</v>
      </c>
      <c r="F10" s="9"/>
      <c r="G10" s="6">
        <f>D10*F10</f>
        <v>0</v>
      </c>
      <c r="H10" s="7"/>
      <c r="I10" s="6">
        <f>G10*H10+G10</f>
        <v>0</v>
      </c>
      <c r="J10" s="5"/>
      <c r="K10" s="5"/>
      <c r="L10" s="6">
        <f>K10*F10</f>
        <v>0</v>
      </c>
      <c r="M10" s="6">
        <f>H10*L10+L10</f>
        <v>0</v>
      </c>
      <c r="N10" s="18">
        <f>I10-M10</f>
        <v>0</v>
      </c>
    </row>
    <row r="11" spans="7:9" ht="14.25" customHeight="1">
      <c r="G11" s="90">
        <f>SUM(G7:G10)</f>
        <v>0</v>
      </c>
      <c r="I11" s="90">
        <f>SUM(I7:I10)</f>
        <v>0</v>
      </c>
    </row>
    <row r="12" spans="2:14" ht="14.25" customHeight="1">
      <c r="B12" s="139"/>
      <c r="C12" s="103" t="s">
        <v>33</v>
      </c>
      <c r="D12" s="102"/>
      <c r="E12" s="137"/>
      <c r="F12" s="137"/>
      <c r="G12" s="138"/>
      <c r="H12" s="139"/>
      <c r="I12" s="138"/>
      <c r="J12" s="139"/>
      <c r="K12" s="102"/>
      <c r="L12" s="103"/>
      <c r="M12" s="104"/>
      <c r="N12" s="104"/>
    </row>
    <row r="13" spans="2:14" ht="14.25" customHeight="1">
      <c r="B13" s="139"/>
      <c r="C13" s="102"/>
      <c r="D13" s="102"/>
      <c r="E13" s="137"/>
      <c r="F13" s="137"/>
      <c r="G13" s="138"/>
      <c r="H13" s="139"/>
      <c r="I13" s="138"/>
      <c r="J13" s="139"/>
      <c r="K13" s="138"/>
      <c r="L13" s="150" t="s">
        <v>325</v>
      </c>
      <c r="M13" s="102"/>
      <c r="N13" s="104"/>
    </row>
    <row r="14" spans="2:14" ht="67.5" customHeight="1">
      <c r="B14" s="102" t="s">
        <v>36</v>
      </c>
      <c r="C14" s="102"/>
      <c r="D14" s="102"/>
      <c r="E14" s="137"/>
      <c r="F14" s="137"/>
      <c r="G14" s="138"/>
      <c r="H14" s="139"/>
      <c r="I14" s="138"/>
      <c r="J14" s="139"/>
      <c r="K14" s="102"/>
      <c r="L14" s="138"/>
      <c r="M14" s="104"/>
      <c r="N14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259</v>
      </c>
    </row>
    <row r="3" spans="1:14" ht="25.5">
      <c r="A3" s="10"/>
      <c r="B3" s="53" t="s">
        <v>261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3.5" customHeight="1">
      <c r="A7" s="38">
        <f>A6+1</f>
        <v>1</v>
      </c>
      <c r="B7" s="123" t="s">
        <v>260</v>
      </c>
      <c r="C7" s="75"/>
      <c r="D7" s="77">
        <v>200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2.2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262</v>
      </c>
    </row>
    <row r="3" spans="1:14" ht="15">
      <c r="A3" s="10"/>
      <c r="B3" s="53" t="s">
        <v>264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6" customHeight="1">
      <c r="A7" s="38">
        <f>A6+1</f>
        <v>1</v>
      </c>
      <c r="B7" s="123" t="s">
        <v>263</v>
      </c>
      <c r="C7" s="75"/>
      <c r="D7" s="77">
        <v>6000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70.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11"/>
  <sheetViews>
    <sheetView zoomScale="120" zoomScaleNormal="12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265</v>
      </c>
    </row>
    <row r="3" spans="1:14" ht="25.5">
      <c r="A3" s="10"/>
      <c r="B3" s="167" t="s">
        <v>267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70.5" customHeight="1">
      <c r="A7" s="38">
        <f>A6+1</f>
        <v>1</v>
      </c>
      <c r="B7" s="123" t="s">
        <v>266</v>
      </c>
      <c r="C7" s="75"/>
      <c r="D7" s="77">
        <v>100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0.7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268</v>
      </c>
    </row>
    <row r="3" spans="1:14" ht="30.75" customHeight="1">
      <c r="A3" s="10"/>
      <c r="B3" s="53" t="s">
        <v>367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53">
      <c r="A7" s="38">
        <f>A6+1</f>
        <v>1</v>
      </c>
      <c r="B7" s="123" t="s">
        <v>269</v>
      </c>
      <c r="C7" s="75"/>
      <c r="D7" s="77">
        <v>5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53.25" customHeight="1">
      <c r="A8" s="37">
        <f>A7+1</f>
        <v>2</v>
      </c>
      <c r="B8" s="124" t="s">
        <v>270</v>
      </c>
      <c r="C8" s="125"/>
      <c r="D8" s="126">
        <v>5</v>
      </c>
      <c r="E8" s="125" t="s">
        <v>38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67.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2.421875" style="24" customWidth="1"/>
    <col min="3" max="3" width="15.4218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271</v>
      </c>
    </row>
    <row r="3" spans="1:14" ht="24" customHeight="1">
      <c r="A3" s="10"/>
      <c r="B3" s="53" t="s">
        <v>274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9" customHeight="1">
      <c r="A7" s="38">
        <f>A6+1</f>
        <v>1</v>
      </c>
      <c r="B7" s="123" t="s">
        <v>272</v>
      </c>
      <c r="C7" s="75"/>
      <c r="D7" s="77">
        <v>30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32.25" customHeight="1">
      <c r="A8" s="37">
        <f>A7+1</f>
        <v>2</v>
      </c>
      <c r="B8" s="124" t="s">
        <v>273</v>
      </c>
      <c r="C8" s="125"/>
      <c r="D8" s="126">
        <v>20</v>
      </c>
      <c r="E8" s="125" t="s">
        <v>50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56.2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7">
      <selection activeCell="B3" sqref="B3:M3"/>
    </sheetView>
  </sheetViews>
  <sheetFormatPr defaultColWidth="13.28125" defaultRowHeight="14.25" customHeight="1"/>
  <cols>
    <col min="1" max="1" width="2.7109375" style="14" customWidth="1"/>
    <col min="2" max="2" width="36.7109375" style="24" customWidth="1"/>
    <col min="3" max="3" width="11.281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275</v>
      </c>
    </row>
    <row r="3" spans="1:14" ht="20.25" customHeight="1">
      <c r="A3" s="10"/>
      <c r="B3" s="183" t="s">
        <v>369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94.5" customHeight="1">
      <c r="A7" s="38">
        <f>A6+1</f>
        <v>1</v>
      </c>
      <c r="B7" s="161" t="s">
        <v>368</v>
      </c>
      <c r="C7" s="28"/>
      <c r="D7" s="77">
        <v>150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2.2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mergeCells count="1">
    <mergeCell ref="B3:M3"/>
  </mergeCells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2.28125" style="24" customWidth="1"/>
    <col min="3" max="3" width="14.281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276</v>
      </c>
    </row>
    <row r="3" spans="1:14" ht="15">
      <c r="A3" s="10"/>
      <c r="B3" s="53" t="s">
        <v>278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74.25" customHeight="1">
      <c r="A7" s="38">
        <f>A6+1</f>
        <v>1</v>
      </c>
      <c r="B7" s="123" t="s">
        <v>277</v>
      </c>
      <c r="C7" s="75"/>
      <c r="D7" s="77">
        <v>100</v>
      </c>
      <c r="E7" s="75" t="s">
        <v>65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55.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279</v>
      </c>
    </row>
    <row r="3" spans="1:14" ht="33" customHeight="1">
      <c r="A3" s="10"/>
      <c r="B3" s="168" t="s">
        <v>281</v>
      </c>
      <c r="C3" s="51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60.75" customHeight="1">
      <c r="A7" s="38">
        <f>A6+1</f>
        <v>1</v>
      </c>
      <c r="B7" s="123" t="s">
        <v>280</v>
      </c>
      <c r="C7" s="75"/>
      <c r="D7" s="77">
        <v>2000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2.2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6.28125" style="24" customWidth="1"/>
    <col min="3" max="3" width="11.574218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282</v>
      </c>
    </row>
    <row r="3" spans="1:14" ht="15">
      <c r="A3" s="10"/>
      <c r="B3" s="53" t="s">
        <v>284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78" customHeight="1">
      <c r="A7" s="38">
        <f>A6+1</f>
        <v>1</v>
      </c>
      <c r="B7" s="123" t="s">
        <v>283</v>
      </c>
      <c r="C7" s="75"/>
      <c r="D7" s="77">
        <v>15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53.2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9" sqref="B9:N11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25</v>
      </c>
    </row>
    <row r="3" spans="1:14" ht="15.75">
      <c r="A3" s="10"/>
      <c r="B3" s="49" t="s">
        <v>58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69.75" customHeight="1">
      <c r="A7" s="38">
        <f>A6+1</f>
        <v>1</v>
      </c>
      <c r="B7" s="27" t="s">
        <v>57</v>
      </c>
      <c r="C7" s="28"/>
      <c r="D7" s="29">
        <v>2000</v>
      </c>
      <c r="E7" s="30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4"/>
      <c r="C9" s="45" t="s">
        <v>33</v>
      </c>
      <c r="D9" s="24"/>
      <c r="F9" s="22"/>
      <c r="G9" s="23"/>
      <c r="H9" s="14"/>
      <c r="I9" s="23"/>
      <c r="J9" s="14"/>
      <c r="K9" s="47"/>
      <c r="L9" s="105"/>
      <c r="M9" s="106"/>
      <c r="N9" s="106"/>
    </row>
    <row r="10" spans="2:14" ht="14.25" customHeight="1">
      <c r="B10" s="14"/>
      <c r="D10" s="24"/>
      <c r="F10" s="22"/>
      <c r="G10" s="23"/>
      <c r="H10" s="14"/>
      <c r="I10" s="23"/>
      <c r="J10" s="14"/>
      <c r="K10" s="107"/>
      <c r="L10" s="108" t="s">
        <v>325</v>
      </c>
      <c r="M10" s="47"/>
      <c r="N10" s="106"/>
    </row>
    <row r="11" spans="2:14" ht="74.25" customHeight="1">
      <c r="B11" s="102" t="s">
        <v>36</v>
      </c>
      <c r="C11" s="102"/>
      <c r="D11" s="24"/>
      <c r="F11" s="22"/>
      <c r="G11" s="23"/>
      <c r="H11" s="14"/>
      <c r="I11" s="23"/>
      <c r="J11" s="14"/>
      <c r="K11" s="47"/>
      <c r="L11" s="107"/>
      <c r="M11" s="106"/>
      <c r="N11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285</v>
      </c>
    </row>
    <row r="3" spans="1:14" ht="15">
      <c r="A3" s="10"/>
      <c r="B3" s="53" t="s">
        <v>288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8.75" customHeight="1">
      <c r="A7" s="38">
        <f>A6+1</f>
        <v>1</v>
      </c>
      <c r="B7" s="123" t="s">
        <v>286</v>
      </c>
      <c r="C7" s="75"/>
      <c r="D7" s="77">
        <v>20</v>
      </c>
      <c r="E7" s="75" t="s">
        <v>38</v>
      </c>
      <c r="F7" s="9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48.75" customHeight="1">
      <c r="A8" s="37">
        <f>A7+1</f>
        <v>2</v>
      </c>
      <c r="B8" s="124" t="s">
        <v>287</v>
      </c>
      <c r="C8" s="125"/>
      <c r="D8" s="126">
        <v>10</v>
      </c>
      <c r="E8" s="125" t="s">
        <v>50</v>
      </c>
      <c r="F8" s="127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69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2.28125" style="24" customWidth="1"/>
    <col min="3" max="3" width="15.14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289</v>
      </c>
    </row>
    <row r="3" spans="1:14" ht="15">
      <c r="A3" s="10"/>
      <c r="B3" s="53" t="s">
        <v>291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65.25" customHeight="1">
      <c r="A7" s="38">
        <f>A6+1</f>
        <v>1</v>
      </c>
      <c r="B7" s="123" t="s">
        <v>290</v>
      </c>
      <c r="C7" s="75"/>
      <c r="D7" s="77">
        <v>50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52.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3.28125" style="24" customWidth="1"/>
    <col min="3" max="3" width="14.281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292</v>
      </c>
    </row>
    <row r="3" spans="1:14" ht="15">
      <c r="A3" s="10"/>
      <c r="B3" s="53" t="s">
        <v>294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27.5">
      <c r="A7" s="38">
        <f>A6+1</f>
        <v>1</v>
      </c>
      <c r="B7" s="123" t="s">
        <v>293</v>
      </c>
      <c r="C7" s="75"/>
      <c r="D7" s="77">
        <v>10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58.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D11" sqref="D11"/>
    </sheetView>
  </sheetViews>
  <sheetFormatPr defaultColWidth="13.28125" defaultRowHeight="14.25" customHeight="1"/>
  <cols>
    <col min="1" max="1" width="2.7109375" style="14" customWidth="1"/>
    <col min="2" max="2" width="33.140625" style="24" customWidth="1"/>
    <col min="3" max="3" width="14.14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395</v>
      </c>
    </row>
    <row r="3" spans="1:14" ht="15">
      <c r="A3" s="10"/>
      <c r="B3" s="53" t="s">
        <v>295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23" customHeight="1">
      <c r="A7" s="38">
        <f>A6+1</f>
        <v>1</v>
      </c>
      <c r="B7" s="123" t="s">
        <v>370</v>
      </c>
      <c r="C7" s="75"/>
      <c r="D7" s="77">
        <v>50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5.2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296</v>
      </c>
    </row>
    <row r="3" spans="1:14" ht="25.5">
      <c r="A3" s="10"/>
      <c r="B3" s="53" t="s">
        <v>297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9.5" customHeight="1">
      <c r="A7" s="38">
        <f>A6+1</f>
        <v>1</v>
      </c>
      <c r="B7" s="123" t="s">
        <v>297</v>
      </c>
      <c r="C7" s="75"/>
      <c r="D7" s="77">
        <v>25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6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2.8515625" style="24" customWidth="1"/>
    <col min="3" max="3" width="14.14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303</v>
      </c>
    </row>
    <row r="3" spans="1:14" ht="25.5">
      <c r="A3" s="10"/>
      <c r="B3" s="53" t="s">
        <v>324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55.5" customHeight="1">
      <c r="A7" s="38">
        <f>A6+1</f>
        <v>1</v>
      </c>
      <c r="B7" s="123" t="s">
        <v>323</v>
      </c>
      <c r="C7" s="75"/>
      <c r="D7" s="123">
        <v>400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3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N12"/>
  <sheetViews>
    <sheetView zoomScale="120" zoomScaleNormal="12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3.8515625" style="24" customWidth="1"/>
    <col min="3" max="3" width="14.14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298</v>
      </c>
    </row>
    <row r="3" spans="1:14" ht="15">
      <c r="A3" s="10"/>
      <c r="B3" s="53" t="s">
        <v>300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5.5">
      <c r="A7" s="38">
        <f>A6+1</f>
        <v>1</v>
      </c>
      <c r="B7" s="123" t="s">
        <v>299</v>
      </c>
      <c r="C7" s="75"/>
      <c r="D7" s="77">
        <v>250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36" customHeight="1">
      <c r="A8" s="37">
        <f>A7+1</f>
        <v>2</v>
      </c>
      <c r="B8" s="124" t="s">
        <v>371</v>
      </c>
      <c r="C8" s="125"/>
      <c r="D8" s="126">
        <v>300</v>
      </c>
      <c r="E8" s="125" t="s">
        <v>50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7:9" ht="14.25" customHeight="1">
      <c r="G9" s="90">
        <f>SUM(G7:G8)</f>
        <v>0</v>
      </c>
      <c r="I9" s="90">
        <f>SUM(I7:I8)</f>
        <v>0</v>
      </c>
    </row>
    <row r="10" spans="2:14" ht="14.25" customHeight="1">
      <c r="B10" s="139"/>
      <c r="C10" s="103" t="s">
        <v>33</v>
      </c>
      <c r="D10" s="102"/>
      <c r="E10" s="137"/>
      <c r="F10" s="137"/>
      <c r="G10" s="138"/>
      <c r="H10" s="139"/>
      <c r="I10" s="138"/>
      <c r="J10" s="139"/>
      <c r="K10" s="102"/>
      <c r="L10" s="103"/>
      <c r="M10" s="104"/>
      <c r="N10" s="104"/>
    </row>
    <row r="11" spans="2:14" ht="14.25" customHeight="1">
      <c r="B11" s="139"/>
      <c r="C11" s="102"/>
      <c r="D11" s="102"/>
      <c r="E11" s="137"/>
      <c r="F11" s="137"/>
      <c r="G11" s="138"/>
      <c r="H11" s="139"/>
      <c r="I11" s="138"/>
      <c r="J11" s="139"/>
      <c r="K11" s="138"/>
      <c r="L11" s="150" t="s">
        <v>325</v>
      </c>
      <c r="M11" s="102"/>
      <c r="N11" s="104"/>
    </row>
    <row r="12" spans="2:14" ht="54.7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N11"/>
  <sheetViews>
    <sheetView zoomScale="120" zoomScaleNormal="12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304</v>
      </c>
    </row>
    <row r="3" spans="1:14" ht="15">
      <c r="A3" s="10"/>
      <c r="B3" s="53" t="s">
        <v>391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24.5" customHeight="1">
      <c r="A7" s="38">
        <f>A6+1</f>
        <v>1</v>
      </c>
      <c r="B7" s="123" t="s">
        <v>372</v>
      </c>
      <c r="C7" s="75"/>
      <c r="D7" s="77">
        <v>5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1.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N11"/>
  <sheetViews>
    <sheetView zoomScale="120" zoomScaleNormal="12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305</v>
      </c>
    </row>
    <row r="3" spans="1:14" ht="15">
      <c r="A3" s="10"/>
      <c r="B3" s="53" t="s">
        <v>307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65.25" customHeight="1">
      <c r="A7" s="38">
        <f>A6+1</f>
        <v>1</v>
      </c>
      <c r="B7" s="123" t="s">
        <v>306</v>
      </c>
      <c r="C7" s="75"/>
      <c r="D7" s="77">
        <v>200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1.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308</v>
      </c>
    </row>
    <row r="3" spans="1:14" ht="15">
      <c r="A3" s="10"/>
      <c r="B3" s="53" t="s">
        <v>310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5">
      <c r="A7" s="38">
        <f>A6+1</f>
        <v>1</v>
      </c>
      <c r="B7" s="123" t="s">
        <v>309</v>
      </c>
      <c r="C7" s="75"/>
      <c r="D7" s="77">
        <v>3000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0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I8" sqref="I8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24</v>
      </c>
    </row>
    <row r="3" spans="1:14" ht="15.75">
      <c r="A3" s="10"/>
      <c r="B3" s="49" t="s">
        <v>59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82.5" customHeight="1">
      <c r="A7" s="38">
        <f>A6+1</f>
        <v>1</v>
      </c>
      <c r="B7" s="27" t="s">
        <v>326</v>
      </c>
      <c r="C7" s="28"/>
      <c r="D7" s="29">
        <v>150</v>
      </c>
      <c r="E7" s="30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4"/>
      <c r="C9" s="45" t="s">
        <v>33</v>
      </c>
      <c r="D9" s="24"/>
      <c r="F9" s="22"/>
      <c r="G9" s="23"/>
      <c r="H9" s="14"/>
      <c r="I9" s="23"/>
      <c r="J9" s="14"/>
      <c r="K9" s="47"/>
      <c r="L9" s="105"/>
      <c r="M9" s="106"/>
      <c r="N9" s="106"/>
    </row>
    <row r="10" spans="2:14" ht="14.25" customHeight="1">
      <c r="B10" s="14"/>
      <c r="D10" s="24"/>
      <c r="F10" s="22"/>
      <c r="G10" s="23"/>
      <c r="H10" s="14"/>
      <c r="I10" s="23"/>
      <c r="J10" s="14"/>
      <c r="K10" s="107"/>
      <c r="L10" s="108" t="s">
        <v>325</v>
      </c>
      <c r="M10" s="47"/>
      <c r="N10" s="106"/>
    </row>
    <row r="11" spans="2:14" ht="69" customHeight="1">
      <c r="B11" s="102" t="s">
        <v>36</v>
      </c>
      <c r="C11" s="102"/>
      <c r="D11" s="24"/>
      <c r="F11" s="22"/>
      <c r="G11" s="23"/>
      <c r="H11" s="14"/>
      <c r="I11" s="23"/>
      <c r="J11" s="14"/>
      <c r="K11" s="47"/>
      <c r="L11" s="107"/>
      <c r="M11" s="106"/>
      <c r="N11" s="106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N11"/>
  <sheetViews>
    <sheetView zoomScale="120" zoomScaleNormal="12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311</v>
      </c>
    </row>
    <row r="3" spans="1:14" ht="15">
      <c r="A3" s="10"/>
      <c r="B3" s="53" t="s">
        <v>313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8.5" customHeight="1">
      <c r="A7" s="38">
        <f>A6+1</f>
        <v>1</v>
      </c>
      <c r="B7" s="123" t="s">
        <v>312</v>
      </c>
      <c r="C7" s="75"/>
      <c r="D7" s="77">
        <v>200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6.7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N11"/>
  <sheetViews>
    <sheetView zoomScale="120" zoomScaleNormal="12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314</v>
      </c>
    </row>
    <row r="3" spans="1:14" ht="15">
      <c r="A3" s="10"/>
      <c r="B3" s="53" t="s">
        <v>316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18.5" customHeight="1">
      <c r="A7" s="38">
        <f>A6+1</f>
        <v>1</v>
      </c>
      <c r="B7" s="123" t="s">
        <v>315</v>
      </c>
      <c r="C7" s="75"/>
      <c r="D7" s="77">
        <v>50</v>
      </c>
      <c r="E7" s="75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2.2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N11"/>
  <sheetViews>
    <sheetView zoomScale="120" zoomScaleNormal="12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317</v>
      </c>
    </row>
    <row r="3" spans="1:14" ht="15">
      <c r="A3" s="10"/>
      <c r="B3" s="53" t="s">
        <v>319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6.5" customHeight="1">
      <c r="A7" s="38">
        <f>A6+1</f>
        <v>1</v>
      </c>
      <c r="B7" s="123" t="s">
        <v>318</v>
      </c>
      <c r="C7" s="75"/>
      <c r="D7" s="77">
        <v>24</v>
      </c>
      <c r="E7" s="75" t="s">
        <v>65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1.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7">
      <selection activeCell="C7" sqref="C7"/>
    </sheetView>
  </sheetViews>
  <sheetFormatPr defaultColWidth="13.28125" defaultRowHeight="14.25" customHeight="1"/>
  <cols>
    <col min="1" max="1" width="2.7109375" style="14" customWidth="1"/>
    <col min="2" max="2" width="33.8515625" style="24" customWidth="1"/>
    <col min="3" max="3" width="14.4218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320</v>
      </c>
    </row>
    <row r="3" spans="1:14" ht="15">
      <c r="A3" s="10"/>
      <c r="B3" s="53" t="s">
        <v>178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409.5" customHeight="1">
      <c r="A7" s="38">
        <f>A6+1</f>
        <v>1</v>
      </c>
      <c r="B7" s="182" t="s">
        <v>402</v>
      </c>
      <c r="C7" s="75"/>
      <c r="D7" s="77">
        <v>8000</v>
      </c>
      <c r="E7" s="75" t="s">
        <v>65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5.2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N11"/>
  <sheetViews>
    <sheetView zoomScale="120" zoomScaleNormal="12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29.421875" style="24" customWidth="1"/>
    <col min="3" max="3" width="17.71093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321</v>
      </c>
    </row>
    <row r="3" spans="1:14" ht="15">
      <c r="A3" s="10"/>
      <c r="B3" s="53" t="s">
        <v>373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5">
      <c r="A7" s="38">
        <f>A6+1</f>
        <v>1</v>
      </c>
      <c r="B7" s="27" t="s">
        <v>322</v>
      </c>
      <c r="C7" s="28"/>
      <c r="D7" s="29">
        <v>200</v>
      </c>
      <c r="E7" s="30" t="s">
        <v>50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59.2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1.8515625" style="24" customWidth="1"/>
    <col min="3" max="3" width="13.14062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374</v>
      </c>
    </row>
    <row r="3" spans="1:14" ht="25.5">
      <c r="A3" s="10"/>
      <c r="B3" s="53" t="s">
        <v>375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30">
      <c r="A7" s="38">
        <f>A6+1</f>
        <v>1</v>
      </c>
      <c r="B7" s="128" t="s">
        <v>213</v>
      </c>
      <c r="C7" s="28"/>
      <c r="D7" s="77">
        <v>10000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1:14" ht="30">
      <c r="A8" s="37">
        <f>A7+1</f>
        <v>2</v>
      </c>
      <c r="B8" s="128" t="s">
        <v>214</v>
      </c>
      <c r="C8" s="1"/>
      <c r="D8" s="126">
        <v>8000</v>
      </c>
      <c r="E8" s="125" t="s">
        <v>38</v>
      </c>
      <c r="F8" s="9"/>
      <c r="G8" s="6">
        <f>D8*F8</f>
        <v>0</v>
      </c>
      <c r="H8" s="7"/>
      <c r="I8" s="6">
        <f>G8*H8+G8</f>
        <v>0</v>
      </c>
      <c r="J8" s="5"/>
      <c r="K8" s="5"/>
      <c r="L8" s="6">
        <f>K8*F8</f>
        <v>0</v>
      </c>
      <c r="M8" s="6">
        <f>H8*L8+L8</f>
        <v>0</v>
      </c>
      <c r="N8" s="18">
        <f>I8-M8</f>
        <v>0</v>
      </c>
    </row>
    <row r="9" spans="1:14" ht="45">
      <c r="A9" s="37">
        <f>A8+1</f>
        <v>3</v>
      </c>
      <c r="B9" s="169" t="s">
        <v>216</v>
      </c>
      <c r="C9" s="1"/>
      <c r="D9" s="126">
        <v>1000</v>
      </c>
      <c r="E9" s="125" t="s">
        <v>38</v>
      </c>
      <c r="F9" s="9"/>
      <c r="G9" s="6">
        <f>D9*F9</f>
        <v>0</v>
      </c>
      <c r="H9" s="7"/>
      <c r="I9" s="6">
        <f>G9*H9+G9</f>
        <v>0</v>
      </c>
      <c r="J9" s="5"/>
      <c r="K9" s="5"/>
      <c r="L9" s="6">
        <f>K9*F9</f>
        <v>0</v>
      </c>
      <c r="M9" s="6">
        <f>H9*L9+L9</f>
        <v>0</v>
      </c>
      <c r="N9" s="18">
        <f>I9-M9</f>
        <v>0</v>
      </c>
    </row>
    <row r="10" spans="2:9" ht="14.25" customHeight="1">
      <c r="B10" s="139"/>
      <c r="C10" s="103" t="s">
        <v>33</v>
      </c>
      <c r="D10" s="102"/>
      <c r="G10" s="90">
        <f>SUM(G7:G9)</f>
        <v>0</v>
      </c>
      <c r="I10" s="90">
        <f>SUM(I7:I9)</f>
        <v>0</v>
      </c>
    </row>
    <row r="11" spans="2:14" ht="73.5" customHeight="1">
      <c r="B11" s="170" t="s">
        <v>376</v>
      </c>
      <c r="J11" s="139"/>
      <c r="K11" s="138"/>
      <c r="L11" s="150" t="s">
        <v>325</v>
      </c>
      <c r="M11" s="102"/>
      <c r="N11" s="104"/>
    </row>
    <row r="12" spans="2:14" ht="55.5" customHeight="1">
      <c r="B12" s="102" t="s">
        <v>36</v>
      </c>
      <c r="C12" s="102"/>
      <c r="D12" s="102"/>
      <c r="E12" s="137"/>
      <c r="F12" s="137"/>
      <c r="G12" s="138"/>
      <c r="H12" s="139"/>
      <c r="I12" s="138"/>
      <c r="J12" s="139"/>
      <c r="K12" s="102"/>
      <c r="L12" s="138"/>
      <c r="M12" s="104"/>
      <c r="N12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4" customWidth="1"/>
    <col min="2" max="2" width="33.8515625" style="24" customWidth="1"/>
    <col min="3" max="3" width="13.574218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382</v>
      </c>
    </row>
    <row r="3" spans="1:14" ht="15">
      <c r="A3" s="10"/>
      <c r="B3" s="53" t="s">
        <v>377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28.25" customHeight="1">
      <c r="A7" s="38">
        <f>A6+1</f>
        <v>1</v>
      </c>
      <c r="B7" s="123" t="s">
        <v>378</v>
      </c>
      <c r="C7" s="28"/>
      <c r="D7" s="77">
        <v>600</v>
      </c>
      <c r="E7" s="75" t="s">
        <v>38</v>
      </c>
      <c r="F7" s="9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54.7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O5" sqref="O5"/>
    </sheetView>
  </sheetViews>
  <sheetFormatPr defaultColWidth="13.28125" defaultRowHeight="14.25" customHeight="1"/>
  <cols>
    <col min="1" max="1" width="2.7109375" style="14" customWidth="1"/>
    <col min="2" max="2" width="36.7109375" style="24" customWidth="1"/>
    <col min="3" max="3" width="11.574218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383</v>
      </c>
    </row>
    <row r="3" spans="1:14" ht="15">
      <c r="A3" s="10"/>
      <c r="B3" s="53" t="s">
        <v>379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243.75" customHeight="1">
      <c r="A7" s="38">
        <f>A6+1</f>
        <v>1</v>
      </c>
      <c r="B7" s="123" t="s">
        <v>380</v>
      </c>
      <c r="C7" s="28"/>
      <c r="D7" s="77">
        <v>80000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9.7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N11"/>
  <sheetViews>
    <sheetView zoomScale="120" zoomScaleNormal="120" zoomScalePageLayoutView="0" workbookViewId="0" topLeftCell="A1">
      <selection activeCell="B7" sqref="B7"/>
    </sheetView>
  </sheetViews>
  <sheetFormatPr defaultColWidth="13.28125" defaultRowHeight="14.25" customHeight="1"/>
  <cols>
    <col min="1" max="1" width="2.7109375" style="14" customWidth="1"/>
    <col min="2" max="2" width="36.7109375" style="24" customWidth="1"/>
    <col min="3" max="3" width="11.57421875" style="24" customWidth="1"/>
    <col min="4" max="4" width="11.140625" style="22" customWidth="1"/>
    <col min="5" max="5" width="3.57421875" style="22" customWidth="1"/>
    <col min="6" max="6" width="8.8515625" style="23" customWidth="1"/>
    <col min="7" max="7" width="8.8515625" style="14" customWidth="1"/>
    <col min="8" max="8" width="4.140625" style="23" customWidth="1"/>
    <col min="9" max="9" width="9.421875" style="14" customWidth="1"/>
    <col min="10" max="10" width="8.28125" style="24" customWidth="1"/>
    <col min="11" max="11" width="9.421875" style="23" customWidth="1"/>
    <col min="12" max="12" width="8.140625" style="15" customWidth="1"/>
    <col min="13" max="13" width="9.00390625" style="15" customWidth="1"/>
    <col min="14" max="14" width="10.140625" style="16" customWidth="1"/>
    <col min="15" max="16384" width="13.28125" style="16" customWidth="1"/>
  </cols>
  <sheetData>
    <row r="1" spans="2:3" ht="15" customHeight="1">
      <c r="B1" s="20" t="s">
        <v>7</v>
      </c>
      <c r="C1" s="21"/>
    </row>
    <row r="2" spans="2:14" ht="15" customHeight="1">
      <c r="B2" s="25" t="s">
        <v>6</v>
      </c>
      <c r="C2" s="26"/>
      <c r="N2" s="17" t="s">
        <v>384</v>
      </c>
    </row>
    <row r="3" spans="1:14" ht="15">
      <c r="A3" s="10"/>
      <c r="B3" s="175" t="s">
        <v>385</v>
      </c>
      <c r="C3" s="42"/>
      <c r="D3" s="43"/>
      <c r="E3" s="43"/>
      <c r="F3" s="44"/>
      <c r="G3" s="10"/>
      <c r="H3" s="44"/>
      <c r="I3" s="10"/>
      <c r="J3" s="42"/>
      <c r="K3" s="44"/>
      <c r="L3" s="12"/>
      <c r="M3" s="12"/>
      <c r="N3" s="13"/>
    </row>
    <row r="4" spans="1:14" ht="15" customHeight="1">
      <c r="A4" s="11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11">
        <v>6</v>
      </c>
      <c r="G4" s="11">
        <v>7</v>
      </c>
      <c r="H4" s="11">
        <v>8</v>
      </c>
      <c r="I4" s="11">
        <v>9</v>
      </c>
      <c r="J4" s="19" t="s">
        <v>19</v>
      </c>
      <c r="K4" s="11">
        <v>11</v>
      </c>
      <c r="L4" s="11">
        <v>12</v>
      </c>
      <c r="M4" s="11">
        <v>13</v>
      </c>
      <c r="N4" s="11">
        <v>14</v>
      </c>
    </row>
    <row r="5" spans="1:14" ht="63.75" customHeight="1">
      <c r="A5" s="3" t="s">
        <v>0</v>
      </c>
      <c r="B5" s="2" t="s">
        <v>1</v>
      </c>
      <c r="C5" s="2" t="s">
        <v>30</v>
      </c>
      <c r="D5" s="2" t="s">
        <v>2</v>
      </c>
      <c r="E5" s="2" t="s">
        <v>3</v>
      </c>
      <c r="F5" s="3" t="s">
        <v>16</v>
      </c>
      <c r="G5" s="3" t="s">
        <v>17</v>
      </c>
      <c r="H5" s="3" t="s">
        <v>12</v>
      </c>
      <c r="I5" s="3" t="s">
        <v>21</v>
      </c>
      <c r="J5" s="2" t="s">
        <v>5</v>
      </c>
      <c r="K5" s="3" t="s">
        <v>4</v>
      </c>
      <c r="L5" s="3" t="s">
        <v>18</v>
      </c>
      <c r="M5" s="3" t="s">
        <v>20</v>
      </c>
      <c r="N5" s="3" t="s">
        <v>22</v>
      </c>
    </row>
    <row r="6" spans="1:14" ht="21" customHeight="1">
      <c r="A6" s="36">
        <v>0</v>
      </c>
      <c r="B6" s="41" t="s">
        <v>31</v>
      </c>
      <c r="C6" s="39"/>
      <c r="D6" s="39"/>
      <c r="E6" s="39"/>
      <c r="F6" s="40"/>
      <c r="G6" s="35" t="s">
        <v>32</v>
      </c>
      <c r="H6" s="40"/>
      <c r="I6" s="35" t="s">
        <v>32</v>
      </c>
      <c r="J6" s="39"/>
      <c r="K6" s="40"/>
      <c r="L6" s="35" t="s">
        <v>32</v>
      </c>
      <c r="M6" s="35" t="s">
        <v>32</v>
      </c>
      <c r="N6" s="35" t="s">
        <v>32</v>
      </c>
    </row>
    <row r="7" spans="1:14" ht="146.25" customHeight="1">
      <c r="A7" s="38">
        <f>A6+1</f>
        <v>1</v>
      </c>
      <c r="B7" s="109" t="s">
        <v>392</v>
      </c>
      <c r="C7" s="28"/>
      <c r="D7" s="77">
        <v>2000</v>
      </c>
      <c r="E7" s="75" t="s">
        <v>38</v>
      </c>
      <c r="F7" s="31"/>
      <c r="G7" s="32">
        <f>D7*F7</f>
        <v>0</v>
      </c>
      <c r="H7" s="33"/>
      <c r="I7" s="32">
        <f>G7*H7+G7</f>
        <v>0</v>
      </c>
      <c r="J7" s="29"/>
      <c r="K7" s="29"/>
      <c r="L7" s="32">
        <f>K7*F7</f>
        <v>0</v>
      </c>
      <c r="M7" s="32">
        <f>H7*L7+L7</f>
        <v>0</v>
      </c>
      <c r="N7" s="34">
        <f>I7-M7</f>
        <v>0</v>
      </c>
    </row>
    <row r="8" spans="7:9" ht="14.25" customHeight="1">
      <c r="G8" s="90">
        <f>SUM(G7)</f>
        <v>0</v>
      </c>
      <c r="I8" s="90">
        <f>SUM(I7)</f>
        <v>0</v>
      </c>
    </row>
    <row r="9" spans="2:14" ht="14.25" customHeight="1">
      <c r="B9" s="139"/>
      <c r="C9" s="103" t="s">
        <v>33</v>
      </c>
      <c r="D9" s="102"/>
      <c r="E9" s="137"/>
      <c r="F9" s="137"/>
      <c r="G9" s="138"/>
      <c r="H9" s="139"/>
      <c r="I9" s="138"/>
      <c r="J9" s="139"/>
      <c r="K9" s="102"/>
      <c r="L9" s="103"/>
      <c r="M9" s="104"/>
      <c r="N9" s="104"/>
    </row>
    <row r="10" spans="2:14" ht="14.25" customHeight="1">
      <c r="B10" s="139"/>
      <c r="C10" s="102"/>
      <c r="D10" s="102"/>
      <c r="E10" s="137"/>
      <c r="F10" s="137"/>
      <c r="G10" s="138"/>
      <c r="H10" s="139"/>
      <c r="I10" s="138"/>
      <c r="J10" s="139"/>
      <c r="K10" s="138"/>
      <c r="L10" s="150" t="s">
        <v>325</v>
      </c>
      <c r="M10" s="102"/>
      <c r="N10" s="104"/>
    </row>
    <row r="11" spans="2:14" ht="69.75" customHeight="1">
      <c r="B11" s="102" t="s">
        <v>36</v>
      </c>
      <c r="C11" s="102"/>
      <c r="D11" s="102"/>
      <c r="E11" s="137"/>
      <c r="F11" s="137"/>
      <c r="G11" s="138"/>
      <c r="H11" s="139"/>
      <c r="I11" s="138"/>
      <c r="J11" s="139"/>
      <c r="K11" s="102"/>
      <c r="L11" s="138"/>
      <c r="M11" s="104"/>
      <c r="N11" s="10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misiek</dc:creator>
  <cp:keywords/>
  <dc:description/>
  <cp:lastModifiedBy>Mariola Jędrzejczak</cp:lastModifiedBy>
  <cp:lastPrinted>2019-05-23T12:08:42Z</cp:lastPrinted>
  <dcterms:created xsi:type="dcterms:W3CDTF">2013-01-22T23:50:24Z</dcterms:created>
  <dcterms:modified xsi:type="dcterms:W3CDTF">2019-05-23T12:50:43Z</dcterms:modified>
  <cp:category/>
  <cp:version/>
  <cp:contentType/>
  <cp:contentStatus/>
</cp:coreProperties>
</file>