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20" yWindow="330" windowWidth="1319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_xlfn.SINGLE" hidden="1">#NAME?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'Arkusz1'!$A$1:$H$33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<sst xmlns="http://schemas.openxmlformats.org/spreadsheetml/2006/main" count="307" uniqueCount="45">
  <si>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</si>
  <si>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</si>
  <si>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Wartość netto</t>
  </si>
  <si>
    <t>1.</t>
  </si>
  <si>
    <t>2.</t>
  </si>
  <si>
    <t>3.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</si>
  <si>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</si>
  <si>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</si>
  <si>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</si>
  <si>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</si>
  <si>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</si>
  <si>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</si>
  <si>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</si>
  <si>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</si>
  <si>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</si>
  <si>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</si>
  <si>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</si>
  <si>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</si>
  <si>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</si>
  <si>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</si>
  <si>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</si>
  <si>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</si>
  <si>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</si>
  <si>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</si>
  <si>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</si>
  <si>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</si>
  <si>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</si>
  <si>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</si>
  <si>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</si>
  <si>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WARTOŚĆ NETTO</t>
  </si>
  <si>
    <t>Ilość szt.</t>
  </si>
  <si>
    <t xml:space="preserve">słownie: </t>
  </si>
  <si>
    <t>l.p</t>
  </si>
  <si>
    <t xml:space="preserve">Hydrant podziemny ppoż.      </t>
  </si>
  <si>
    <t>Cena jednostkowa netto</t>
  </si>
  <si>
    <t>Hydrant podziemny ppoż. DN 80 
głębokość zabudowy Rd 1.0 mb</t>
  </si>
  <si>
    <t>Hydrant podziemny ppoż. DN 80 
głębokość zabudowy Rd 1.25 mb</t>
  </si>
  <si>
    <t>Hydrant podziemny ppoż. DN 80 
głębokość zabudowy Rd 1.5 mb</t>
  </si>
  <si>
    <t>Przedmiot zamówienia - część nr 2</t>
  </si>
  <si>
    <t>Oferujemy wykonanie przedmiotu zamówienia na część nr 2</t>
  </si>
  <si>
    <t>za cenę netto: PLN …………………………..…………..…</t>
  </si>
  <si>
    <t xml:space="preserve">Producent  ......................... Model ..........................   </t>
  </si>
  <si>
    <t>"Sukcesywna dostawa zasuw kołnierzowych długich F5 i krótkich F4, obudów teleskopowych do zasuw oraz hydrantów podziemnych, i nadziemnych ppoż. dla ZWiK  Spółka z o.o. w Szczecinie"</t>
  </si>
  <si>
    <t xml:space="preserve">                       KALKULACJA CENY DLA CZĘŚCI NR 2</t>
  </si>
  <si>
    <t>Podpis należy złożyć pod rygorem nieważności w formie elektronicznej przy użyciu kwalifikowanego podpisu elektronicznego lub w postaci elektronicznej opatrzonej podpisem zaufanym lub podpisem osobistym.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</si>
</sst>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1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 vertical="center" wrapText="1" readingOrder="1"/>
      <protection/>
    </xf>
    <xf numFmtId="0" fontId="12" fillId="34" borderId="14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4" fontId="13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17" xfId="0" applyNumberFormat="1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 applyProtection="1">
      <alignment horizontal="center" vertical="center" wrapText="1"/>
      <protection/>
    </xf>
    <xf numFmtId="170" fontId="12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170" fontId="11" fillId="34" borderId="0" xfId="0" applyNumberFormat="1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11" fillId="36" borderId="11" xfId="0" applyFont="1" applyFill="1" applyBorder="1" applyAlignment="1" applyProtection="1">
      <alignment horizontal="left" wrapText="1"/>
      <protection locked="0"/>
    </xf>
    <xf numFmtId="0" fontId="11" fillId="36" borderId="12" xfId="0" applyFont="1" applyFill="1" applyBorder="1" applyAlignment="1" applyProtection="1">
      <alignment horizontal="left" wrapText="1"/>
      <protection locked="0"/>
    </xf>
    <xf numFmtId="0" fontId="11" fillId="36" borderId="13" xfId="0" applyFont="1" applyFill="1" applyBorder="1" applyAlignment="1" applyProtection="1">
      <alignment horizontal="left" wrapText="1"/>
      <protection locked="0"/>
    </xf>
    <xf numFmtId="0" fontId="12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 readingOrder="1"/>
      <protection/>
    </xf>
    <xf numFmtId="0" fontId="12" fillId="34" borderId="0" xfId="0" applyFont="1" applyFill="1" applyBorder="1" applyAlignment="1" applyProtection="1">
      <alignment horizontal="justify" vertical="center" wrapText="1" readingOrder="1"/>
      <protection/>
    </xf>
    <xf numFmtId="0" fontId="12" fillId="34" borderId="0" xfId="0" applyFont="1" applyFill="1" applyBorder="1" applyAlignment="1" applyProtection="1">
      <alignment horizontal="left" vertical="center" wrapText="1" readingOrder="1"/>
      <protection/>
    </xf>
    <xf numFmtId="0" fontId="12" fillId="35" borderId="0" xfId="0" applyFont="1" applyFill="1" applyAlignment="1" applyProtection="1">
      <alignment horizontal="center" wrapText="1"/>
      <protection locked="0"/>
    </xf>
    <xf numFmtId="0" fontId="12" fillId="34" borderId="0" xfId="0" applyFont="1" applyFill="1" applyAlignment="1" applyProtection="1">
      <alignment horizontal="center" wrapText="1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170" fontId="11" fillId="34" borderId="0" xfId="0" applyNumberFormat="1" applyFont="1" applyFill="1" applyBorder="1" applyAlignment="1" applyProtection="1">
      <alignment horizontal="left" vertical="top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 applyProtection="1">
      <alignment horizontal="center" wrapText="1"/>
      <protection/>
    </xf>
    <xf numFmtId="0" fontId="3" fillId="37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showZeros="0" tabSelected="1" view="pageBreakPreview" zoomScaleSheetLayoutView="100" workbookViewId="0" topLeftCell="A25">
      <selection activeCell="C26" sqref="C26:G26"/>
    </sheetView>
  </sheetViews>
  <sheetFormatPr defaultColWidth="9.140625" defaultRowHeight="12.75"/>
  <cols>
    <col min="1" max="1" width="1.1484375" style="21" customWidth="1"/>
    <col min="2" max="2" width="3.8515625" style="21" bestFit="1" customWidth="1"/>
    <col min="3" max="3" width="56.57421875" style="21" customWidth="1"/>
    <col min="4" max="4" width="17.8515625" style="21" hidden="1" customWidth="1"/>
    <col min="5" max="5" width="6.421875" style="21" customWidth="1"/>
    <col min="6" max="6" width="14.140625" style="21" customWidth="1"/>
    <col min="7" max="7" width="15.7109375" style="24" customWidth="1"/>
    <col min="8" max="8" width="0.13671875" style="24" customWidth="1"/>
    <col min="9" max="9" width="9.140625" style="24" customWidth="1"/>
    <col min="10" max="16384" width="9.140625" style="21" customWidth="1"/>
  </cols>
  <sheetData>
    <row r="1" spans="1:26" ht="14.25">
      <c r="A1" s="23"/>
      <c r="B1" s="46" t="s">
        <v>43</v>
      </c>
      <c r="C1" s="46"/>
      <c r="D1" s="46"/>
      <c r="E1" s="46"/>
      <c r="F1" s="46"/>
      <c r="G1" s="4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7.5" customHeight="1">
      <c r="A2" s="23"/>
      <c r="B2" s="27"/>
      <c r="C2" s="28"/>
      <c r="D2" s="27"/>
      <c r="E2" s="27"/>
      <c r="F2" s="27"/>
      <c r="G2" s="27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>
      <c r="A3" s="23"/>
      <c r="B3" s="51" t="s">
        <v>0</v>
      </c>
      <c r="C3" s="51"/>
      <c r="D3" s="51"/>
      <c r="E3" s="51"/>
      <c r="F3" s="51"/>
      <c r="G3" s="51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9.5" customHeight="1">
      <c r="A4" s="23"/>
      <c r="B4" s="51"/>
      <c r="C4" s="51"/>
      <c r="D4" s="51"/>
      <c r="E4" s="51"/>
      <c r="F4" s="51"/>
      <c r="G4" s="5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5.25" customHeight="1">
      <c r="A5" s="23"/>
      <c r="B5" s="27"/>
      <c r="C5" s="27"/>
      <c r="D5" s="27"/>
      <c r="E5" s="27"/>
      <c r="F5" s="27"/>
      <c r="G5" s="27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8.25" customHeight="1">
      <c r="A6" s="23"/>
      <c r="B6" s="52" t="s">
        <v>42</v>
      </c>
      <c r="C6" s="52"/>
      <c r="D6" s="52"/>
      <c r="E6" s="52"/>
      <c r="F6" s="52"/>
      <c r="G6" s="5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5.25" customHeight="1">
      <c r="A7" s="23"/>
      <c r="B7" s="52"/>
      <c r="C7" s="52"/>
      <c r="D7" s="52"/>
      <c r="E7" s="52"/>
      <c r="F7" s="52"/>
      <c r="G7" s="5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" customHeight="1" hidden="1">
      <c r="A8" s="23"/>
      <c r="B8" s="52"/>
      <c r="C8" s="52"/>
      <c r="D8" s="52"/>
      <c r="E8" s="52"/>
      <c r="F8" s="52"/>
      <c r="G8" s="5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4.75" customHeight="1">
      <c r="A9" s="23"/>
      <c r="B9" s="52"/>
      <c r="C9" s="52"/>
      <c r="D9" s="52"/>
      <c r="E9" s="52"/>
      <c r="F9" s="52"/>
      <c r="G9" s="5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23"/>
      <c r="B10" s="53" t="s">
        <v>1</v>
      </c>
      <c r="C10" s="53"/>
      <c r="D10" s="53"/>
      <c r="E10" s="53"/>
      <c r="F10" s="53"/>
      <c r="G10" s="5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3.25" customHeight="1">
      <c r="A11" s="23"/>
      <c r="B11" s="53"/>
      <c r="C11" s="53"/>
      <c r="D11" s="53"/>
      <c r="E11" s="53"/>
      <c r="F11" s="53"/>
      <c r="G11" s="5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.75" customHeight="1" hidden="1">
      <c r="A12" s="23"/>
      <c r="B12" s="29"/>
      <c r="C12" s="29"/>
      <c r="D12" s="29"/>
      <c r="E12" s="29"/>
      <c r="F12" s="29"/>
      <c r="G12" s="29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40" ht="35.25" customHeight="1">
      <c r="A13" s="23"/>
      <c r="B13" s="55" t="s">
        <v>28</v>
      </c>
      <c r="C13" s="55"/>
      <c r="D13" s="55"/>
      <c r="E13" s="55"/>
      <c r="F13" s="55"/>
      <c r="G13" s="5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1.5" customHeight="1">
      <c r="A14" s="23"/>
      <c r="B14" s="56"/>
      <c r="C14" s="56"/>
      <c r="D14" s="56"/>
      <c r="E14" s="56"/>
      <c r="F14" s="56"/>
      <c r="G14" s="5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25.5" customHeight="1">
      <c r="A15" s="23"/>
      <c r="B15" s="54" t="s">
        <v>7</v>
      </c>
      <c r="C15" s="54"/>
      <c r="D15" s="54"/>
      <c r="E15" s="54"/>
      <c r="F15" s="54"/>
      <c r="G15" s="54"/>
      <c r="J15" s="24"/>
      <c r="K15" s="26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25.5" customHeight="1">
      <c r="A16" s="23"/>
      <c r="B16" s="54" t="s">
        <v>6</v>
      </c>
      <c r="C16" s="54"/>
      <c r="D16" s="54"/>
      <c r="E16" s="54"/>
      <c r="F16" s="54"/>
      <c r="G16" s="5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22" customFormat="1" ht="4.5" customHeight="1" hidden="1">
      <c r="A17" s="23"/>
      <c r="B17" s="30"/>
      <c r="C17" s="30"/>
      <c r="D17" s="30"/>
      <c r="E17" s="30"/>
      <c r="F17" s="30"/>
      <c r="G17" s="3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47.25" customHeight="1">
      <c r="A18" s="24"/>
      <c r="B18" s="31" t="s">
        <v>32</v>
      </c>
      <c r="C18" s="59" t="s">
        <v>38</v>
      </c>
      <c r="D18" s="59"/>
      <c r="E18" s="31" t="s">
        <v>30</v>
      </c>
      <c r="F18" s="31" t="s">
        <v>34</v>
      </c>
      <c r="G18" s="31" t="s">
        <v>2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26.25" customHeight="1">
      <c r="A19" s="24"/>
      <c r="B19" s="59"/>
      <c r="C19" s="61" t="s">
        <v>33</v>
      </c>
      <c r="D19" s="61"/>
      <c r="E19" s="61"/>
      <c r="F19" s="61"/>
      <c r="G19" s="61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0.75" customHeight="1">
      <c r="A20" s="24"/>
      <c r="B20" s="59"/>
      <c r="C20" s="61"/>
      <c r="D20" s="61"/>
      <c r="E20" s="61"/>
      <c r="F20" s="61"/>
      <c r="G20" s="61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35.25" customHeight="1">
      <c r="A21" s="24"/>
      <c r="B21" s="32" t="s">
        <v>3</v>
      </c>
      <c r="C21" s="33" t="s">
        <v>35</v>
      </c>
      <c r="D21" s="34"/>
      <c r="E21" s="35">
        <v>45</v>
      </c>
      <c r="F21" s="36"/>
      <c r="G21" s="37">
        <f>PRODUCT(E21*F21)</f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24" customHeight="1">
      <c r="A22" s="24"/>
      <c r="B22" s="32"/>
      <c r="C22" s="48" t="s">
        <v>41</v>
      </c>
      <c r="D22" s="49"/>
      <c r="E22" s="49"/>
      <c r="F22" s="49"/>
      <c r="G22" s="5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26" ht="33.75" customHeight="1">
      <c r="A23" s="24"/>
      <c r="B23" s="32" t="s">
        <v>4</v>
      </c>
      <c r="C23" s="38" t="s">
        <v>36</v>
      </c>
      <c r="D23" s="39"/>
      <c r="E23" s="35">
        <v>80</v>
      </c>
      <c r="F23" s="36"/>
      <c r="G23" s="40">
        <f>PRODUCT(E23*F23)</f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24" customHeight="1">
      <c r="A24" s="24"/>
      <c r="B24" s="32"/>
      <c r="C24" s="48" t="s">
        <v>41</v>
      </c>
      <c r="D24" s="49"/>
      <c r="E24" s="49"/>
      <c r="F24" s="49"/>
      <c r="G24" s="50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4.5" customHeight="1">
      <c r="A25" s="24"/>
      <c r="B25" s="32" t="s">
        <v>5</v>
      </c>
      <c r="C25" s="33" t="s">
        <v>37</v>
      </c>
      <c r="D25" s="39"/>
      <c r="E25" s="35">
        <v>14</v>
      </c>
      <c r="F25" s="36"/>
      <c r="G25" s="40">
        <f>PRODUCT(E25*F25)</f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24" customHeight="1">
      <c r="A26" s="24"/>
      <c r="B26" s="32"/>
      <c r="C26" s="48" t="s">
        <v>41</v>
      </c>
      <c r="D26" s="49"/>
      <c r="E26" s="49"/>
      <c r="F26" s="49"/>
      <c r="G26" s="50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2" ht="34.5" customHeight="1">
      <c r="A27" s="25"/>
      <c r="B27" s="59" t="s">
        <v>29</v>
      </c>
      <c r="C27" s="59"/>
      <c r="D27" s="59"/>
      <c r="E27" s="59"/>
      <c r="F27" s="59"/>
      <c r="G27" s="41">
        <f>SUM(G21:G25)</f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5.25" customHeight="1">
      <c r="A28" s="25"/>
      <c r="B28" s="42"/>
      <c r="C28" s="42"/>
      <c r="D28" s="42"/>
      <c r="E28" s="42"/>
      <c r="F28" s="43"/>
      <c r="G28" s="4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30" customHeight="1">
      <c r="A29" s="25"/>
      <c r="B29" s="60" t="s">
        <v>39</v>
      </c>
      <c r="C29" s="60"/>
      <c r="D29" s="60"/>
      <c r="E29" s="60"/>
      <c r="F29" s="60"/>
      <c r="G29" s="6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24.75" customHeight="1">
      <c r="A30" s="25"/>
      <c r="B30" s="57" t="s">
        <v>40</v>
      </c>
      <c r="C30" s="57"/>
      <c r="D30" s="58">
        <f>G27</f>
        <v>0</v>
      </c>
      <c r="E30" s="58"/>
      <c r="F30" s="58"/>
      <c r="G30" s="58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24" customHeight="1">
      <c r="A31" s="25"/>
      <c r="B31" s="44" t="s">
        <v>31</v>
      </c>
      <c r="C31" s="44"/>
      <c r="D31" s="45"/>
      <c r="E31" s="45"/>
      <c r="F31" s="45"/>
      <c r="G31" s="4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35.25" customHeight="1">
      <c r="A32" s="25"/>
      <c r="B32" s="47">
        <f>slownie!B11</f>
      </c>
      <c r="C32" s="47"/>
      <c r="D32" s="47"/>
      <c r="E32" s="47"/>
      <c r="F32" s="47"/>
      <c r="G32" s="47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26.25" customHeight="1">
      <c r="A33" s="5"/>
      <c r="B33" s="62" t="s">
        <v>44</v>
      </c>
      <c r="C33" s="63"/>
      <c r="D33" s="63"/>
      <c r="E33" s="63"/>
      <c r="F33" s="63"/>
      <c r="G33" s="6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="24" customFormat="1" ht="12"/>
    <row r="35" s="24" customFormat="1" ht="12"/>
    <row r="36" s="24" customFormat="1" ht="12"/>
    <row r="37" s="24" customFormat="1" ht="12"/>
    <row r="38" s="24" customFormat="1" ht="12"/>
    <row r="39" s="24" customFormat="1" ht="12"/>
    <row r="40" s="24" customFormat="1" ht="12"/>
    <row r="41" s="24" customFormat="1" ht="12"/>
    <row r="42" s="24" customFormat="1" ht="12"/>
    <row r="43" s="24" customFormat="1" ht="12"/>
    <row r="44" s="24" customFormat="1" ht="12"/>
    <row r="45" s="24" customFormat="1" ht="12"/>
    <row r="46" s="24" customFormat="1" ht="12"/>
    <row r="47" s="24" customFormat="1" ht="12"/>
    <row r="48" s="24" customFormat="1" ht="12"/>
    <row r="49" s="24" customFormat="1" ht="12"/>
    <row r="50" s="24" customFormat="1" ht="12"/>
  </sheetData>
  <sheetProtection password="C42C" sheet="1" selectLockedCells="1"/>
  <mergeCells count="20">
    <mergeCell ref="B33:G33"/>
    <mergeCell ref="B30:C30"/>
    <mergeCell ref="D30:G30"/>
    <mergeCell ref="B16:G16"/>
    <mergeCell ref="C18:D18"/>
    <mergeCell ref="B27:F27"/>
    <mergeCell ref="B29:G29"/>
    <mergeCell ref="B19:B20"/>
    <mergeCell ref="C19:G20"/>
    <mergeCell ref="C22:G22"/>
    <mergeCell ref="B1:G1"/>
    <mergeCell ref="B32:G32"/>
    <mergeCell ref="C24:G24"/>
    <mergeCell ref="C26:G26"/>
    <mergeCell ref="B3:G4"/>
    <mergeCell ref="B6:G9"/>
    <mergeCell ref="B10:G11"/>
    <mergeCell ref="B15:G15"/>
    <mergeCell ref="B13:G13"/>
    <mergeCell ref="B14:G14"/>
  </mergeCells>
  <dataValidations count="4">
    <dataValidation allowBlank="1" showErrorMessage="1" sqref="G21 G23 G25 G27"/>
    <dataValidation allowBlank="1" showInputMessage="1" showErrorMessage="1" promptTitle="Prosimy wypełnić te pole" prompt="Prosimy wpisać nazwę Wykonawcy" sqref="B13:G14"/>
    <dataValidation allowBlank="1" showInputMessage="1" showErrorMessage="1" promptTitle="Prosimy o wypełnienie tego pola" prompt="Prosimy o wpisanie ceny jednostkowej netto za 1 szt." sqref="F21 F23 F25"/>
    <dataValidation allowBlank="1" showInputMessage="1" showErrorMessage="1" promptTitle="Prosimy o wypełnienie tego pola" prompt="Prosimy o wpisanie producenta i modelu" sqref="C22:G22 C24:G24 C26:G26"/>
  </dataValidations>
  <printOptions/>
  <pageMargins left="0.3937007874015748" right="0.1968503937007874" top="1.7322834645669292" bottom="1.0236220472440944" header="0.5118110236220472" footer="0.5118110236220472"/>
  <pageSetup fitToHeight="1" fitToWidth="1" horizontalDpi="600" verticalDpi="600" orientation="portrait" paperSize="9" scale="95" r:id="rId2"/>
  <headerFooter alignWithMargins="0">
    <oddHeader>&amp;LNr sprawy 16/2024&amp;U
&amp;8
&amp;10
&amp;U &amp;12............................................
&amp;10 &amp;8   (pieczęć nagłówkowa Wykonawcy)&amp;C
&amp;G&amp;R&amp;"Garamond,Normalny"&amp;12Załącznik nr 1B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">
      <c r="A1" s="1" t="s">
        <v>24</v>
      </c>
    </row>
    <row r="2" ht="12">
      <c r="A2" s="4"/>
    </row>
    <row r="3" spans="1:9" ht="12.75">
      <c r="A3" s="2"/>
      <c r="B3" s="3" t="s">
        <v>8</v>
      </c>
      <c r="C3" s="2"/>
      <c r="D3" s="5"/>
      <c r="E3" s="5"/>
      <c r="F3" s="5"/>
      <c r="G3" s="5"/>
      <c r="H3" s="5"/>
      <c r="I3" s="2"/>
    </row>
    <row r="4" spans="1:9" ht="12.75">
      <c r="A4" s="3" t="s">
        <v>8</v>
      </c>
      <c r="B4" s="6">
        <f>Arkusz1!G27</f>
        <v>0</v>
      </c>
      <c r="C4" s="7" t="s">
        <v>9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"/>
    </row>
    <row r="6" spans="1:9" ht="12.75">
      <c r="A6" s="10" t="s">
        <v>16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17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18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19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20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">
      <c r="A15" s="4"/>
    </row>
    <row r="16" spans="1:9" ht="12.75">
      <c r="A16" s="2"/>
      <c r="B16" s="3" t="s">
        <v>8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8</v>
      </c>
      <c r="B17" s="6" t="e">
        <f>Arkusz1!#REF!</f>
        <v>#REF!</v>
      </c>
      <c r="C17" s="7" t="s">
        <v>21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10</v>
      </c>
      <c r="D18" s="9" t="s">
        <v>11</v>
      </c>
      <c r="E18" s="9" t="s">
        <v>12</v>
      </c>
      <c r="F18" s="9" t="s">
        <v>13</v>
      </c>
      <c r="G18" s="9" t="s">
        <v>14</v>
      </c>
      <c r="H18" s="9" t="s">
        <v>15</v>
      </c>
      <c r="I18" s="2"/>
    </row>
    <row r="19" spans="1:9" ht="12.75">
      <c r="A19" s="10" t="s">
        <v>16</v>
      </c>
      <c r="B19" s="2"/>
      <c r="C19" s="11"/>
      <c r="D19" s="12" t="e">
        <f>ROUND((B17-INT(B17))*100,0)</f>
        <v>#REF!</v>
      </c>
      <c r="E19" s="12" t="e">
        <f>IF(B17&gt;=1,VALUE(RIGHT(LEFT(INT(B17),LEN(INT(B17))),3)),0)</f>
        <v>#REF!</v>
      </c>
      <c r="F19" s="12" t="e">
        <f>IF(B17&gt;=1000,VALUE(TEXT(RIGHT(LEFT(INT(B17),LEN(INT(B17))-3),3),"000")),0)</f>
        <v>#REF!</v>
      </c>
      <c r="G19" s="12" t="e">
        <f>IF(B17&gt;=1000000,VALUE(TEXT(RIGHT(LEFT(INT(B17),LEN(INT(B17))-6),3),"000")),0)</f>
        <v>#REF!</v>
      </c>
      <c r="H19" s="12" t="e">
        <f>IF(B17&gt;=1000000000,VALUE(TEXT(RIGHT(LEFT(INT(B17),LEN(INT(B17))-9),3),"000")),0)</f>
        <v>#REF!</v>
      </c>
      <c r="I19" s="2"/>
    </row>
    <row r="20" spans="1:9" ht="12.75">
      <c r="A20" s="10" t="s">
        <v>17</v>
      </c>
      <c r="B20" s="13"/>
      <c r="C20" s="14" t="e">
        <f>ROUND((B17-INT(B17))*100,0)&amp;"/"&amp;100&amp;" groszy"</f>
        <v>#REF!</v>
      </c>
      <c r="D20" s="14" t="e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#REF!</v>
      </c>
      <c r="E20" s="15" t="e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  <v>#REF!</v>
      </c>
      <c r="F20" s="15" t="e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  <v>#REF!</v>
      </c>
      <c r="G20" s="15" t="e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  <v>#REF!</v>
      </c>
      <c r="H20" s="14" t="e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  <v>#REF!</v>
      </c>
      <c r="I20" s="13"/>
    </row>
    <row r="21" spans="1:9" ht="12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18</v>
      </c>
      <c r="B22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19</v>
      </c>
      <c r="B23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20</v>
      </c>
      <c r="B24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19"/>
      <c r="D24" s="19"/>
      <c r="E24" s="19"/>
      <c r="F24" s="19"/>
      <c r="G24" s="19"/>
      <c r="H24" s="19"/>
      <c r="I24" s="20"/>
    </row>
    <row r="28" ht="12">
      <c r="A28" s="4"/>
    </row>
    <row r="29" spans="1:9" ht="12.75">
      <c r="A29" s="2"/>
      <c r="B29" s="3" t="s">
        <v>8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8</v>
      </c>
      <c r="B30" s="6" t="e">
        <f>Arkusz1!#REF!</f>
        <v>#REF!</v>
      </c>
      <c r="C30" s="7" t="s">
        <v>22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10</v>
      </c>
      <c r="D31" s="9" t="s">
        <v>11</v>
      </c>
      <c r="E31" s="9" t="s">
        <v>12</v>
      </c>
      <c r="F31" s="9" t="s">
        <v>13</v>
      </c>
      <c r="G31" s="9" t="s">
        <v>14</v>
      </c>
      <c r="H31" s="9" t="s">
        <v>15</v>
      </c>
      <c r="I31" s="2"/>
    </row>
    <row r="32" spans="1:9" ht="12.75">
      <c r="A32" s="10" t="s">
        <v>16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17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18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19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20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">
      <c r="A41" s="4"/>
    </row>
    <row r="42" spans="1:9" ht="12.75">
      <c r="A42" s="2"/>
      <c r="B42" s="3" t="s">
        <v>8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8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10</v>
      </c>
      <c r="D44" s="9" t="s">
        <v>11</v>
      </c>
      <c r="E44" s="9" t="s">
        <v>12</v>
      </c>
      <c r="F44" s="9" t="s">
        <v>13</v>
      </c>
      <c r="G44" s="9" t="s">
        <v>14</v>
      </c>
      <c r="H44" s="9" t="s">
        <v>15</v>
      </c>
      <c r="I44" s="2"/>
    </row>
    <row r="45" spans="1:9" ht="12.75">
      <c r="A45" s="10" t="s">
        <v>16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17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18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19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20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">
      <c r="A54" s="4"/>
    </row>
    <row r="55" spans="1:9" ht="12.75">
      <c r="A55" s="2"/>
      <c r="B55" s="3" t="s">
        <v>8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8</v>
      </c>
      <c r="B56" s="6"/>
      <c r="C56" s="7" t="s">
        <v>23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10</v>
      </c>
      <c r="D57" s="9" t="s">
        <v>11</v>
      </c>
      <c r="E57" s="9" t="s">
        <v>12</v>
      </c>
      <c r="F57" s="9" t="s">
        <v>13</v>
      </c>
      <c r="G57" s="9" t="s">
        <v>14</v>
      </c>
      <c r="H57" s="9" t="s">
        <v>15</v>
      </c>
      <c r="I57" s="2"/>
    </row>
    <row r="58" spans="1:9" ht="12.75">
      <c r="A58" s="10" t="s">
        <v>16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17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18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19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20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">
      <c r="A101" s="1" t="s">
        <v>25</v>
      </c>
    </row>
    <row r="102" ht="12">
      <c r="A102" s="4"/>
    </row>
    <row r="103" spans="1:9" ht="12.75">
      <c r="A103" s="2"/>
      <c r="B103" s="3" t="s">
        <v>8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8</v>
      </c>
      <c r="B104" s="6" t="e">
        <f>Arkusz1!#REF!</f>
        <v>#REF!</v>
      </c>
      <c r="C104" s="7" t="s">
        <v>9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10</v>
      </c>
      <c r="D105" s="9" t="s">
        <v>11</v>
      </c>
      <c r="E105" s="9" t="s">
        <v>12</v>
      </c>
      <c r="F105" s="9" t="s">
        <v>13</v>
      </c>
      <c r="G105" s="9" t="s">
        <v>14</v>
      </c>
      <c r="H105" s="9" t="s">
        <v>15</v>
      </c>
      <c r="I105" s="2"/>
    </row>
    <row r="106" spans="1:9" ht="12.75">
      <c r="A106" s="10" t="s">
        <v>16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17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18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19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20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">
      <c r="A115" s="4"/>
    </row>
    <row r="116" spans="1:9" ht="12.75">
      <c r="A116" s="2"/>
      <c r="B116" s="3" t="s">
        <v>8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8</v>
      </c>
      <c r="B117" s="6" t="e">
        <f>Arkusz1!#REF!</f>
        <v>#REF!</v>
      </c>
      <c r="C117" s="7" t="s">
        <v>21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10</v>
      </c>
      <c r="D118" s="9" t="s">
        <v>11</v>
      </c>
      <c r="E118" s="9" t="s">
        <v>12</v>
      </c>
      <c r="F118" s="9" t="s">
        <v>13</v>
      </c>
      <c r="G118" s="9" t="s">
        <v>14</v>
      </c>
      <c r="H118" s="9" t="s">
        <v>15</v>
      </c>
      <c r="I118" s="2"/>
    </row>
    <row r="119" spans="1:9" ht="12.75">
      <c r="A119" s="10" t="s">
        <v>16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17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18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19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20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">
      <c r="A128" s="4"/>
    </row>
    <row r="129" spans="1:9" ht="12.75">
      <c r="A129" s="2"/>
      <c r="B129" s="3" t="s">
        <v>8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8</v>
      </c>
      <c r="B130" s="6" t="e">
        <f>Arkusz1!#REF!</f>
        <v>#REF!</v>
      </c>
      <c r="C130" s="7" t="s">
        <v>22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10</v>
      </c>
      <c r="D131" s="9" t="s">
        <v>11</v>
      </c>
      <c r="E131" s="9" t="s">
        <v>12</v>
      </c>
      <c r="F131" s="9" t="s">
        <v>13</v>
      </c>
      <c r="G131" s="9" t="s">
        <v>14</v>
      </c>
      <c r="H131" s="9" t="s">
        <v>15</v>
      </c>
      <c r="I131" s="2"/>
    </row>
    <row r="132" spans="1:9" ht="12.75">
      <c r="A132" s="10" t="s">
        <v>16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17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18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19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20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">
      <c r="A141" s="4"/>
    </row>
    <row r="142" spans="1:9" ht="12.75">
      <c r="A142" s="2"/>
      <c r="B142" s="3" t="s">
        <v>8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8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10</v>
      </c>
      <c r="D144" s="9" t="s">
        <v>11</v>
      </c>
      <c r="E144" s="9" t="s">
        <v>12</v>
      </c>
      <c r="F144" s="9" t="s">
        <v>13</v>
      </c>
      <c r="G144" s="9" t="s">
        <v>14</v>
      </c>
      <c r="H144" s="9" t="s">
        <v>15</v>
      </c>
      <c r="I144" s="2"/>
    </row>
    <row r="145" spans="1:9" ht="12.75">
      <c r="A145" s="10" t="s">
        <v>16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17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18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19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20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">
      <c r="A154" s="4"/>
    </row>
    <row r="155" spans="1:9" ht="12.75">
      <c r="A155" s="2"/>
      <c r="B155" s="3" t="s">
        <v>8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8</v>
      </c>
      <c r="B156" s="6"/>
      <c r="C156" s="7" t="s">
        <v>23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10</v>
      </c>
      <c r="D157" s="9" t="s">
        <v>11</v>
      </c>
      <c r="E157" s="9" t="s">
        <v>12</v>
      </c>
      <c r="F157" s="9" t="s">
        <v>13</v>
      </c>
      <c r="G157" s="9" t="s">
        <v>14</v>
      </c>
      <c r="H157" s="9" t="s">
        <v>15</v>
      </c>
      <c r="I157" s="2"/>
    </row>
    <row r="158" spans="1:9" ht="12.75">
      <c r="A158" s="10" t="s">
        <v>16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17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18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19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20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">
      <c r="A201" s="1" t="s">
        <v>26</v>
      </c>
    </row>
    <row r="202" ht="12">
      <c r="A202" s="4"/>
    </row>
    <row r="203" spans="1:9" ht="12.75">
      <c r="A203" s="2"/>
      <c r="B203" s="3" t="s">
        <v>8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8</v>
      </c>
      <c r="B204" s="6" t="e">
        <f>Arkusz1!#REF!</f>
        <v>#REF!</v>
      </c>
      <c r="C204" s="7" t="s">
        <v>9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10</v>
      </c>
      <c r="D205" s="9" t="s">
        <v>11</v>
      </c>
      <c r="E205" s="9" t="s">
        <v>12</v>
      </c>
      <c r="F205" s="9" t="s">
        <v>13</v>
      </c>
      <c r="G205" s="9" t="s">
        <v>14</v>
      </c>
      <c r="H205" s="9" t="s">
        <v>15</v>
      </c>
      <c r="I205" s="2"/>
    </row>
    <row r="206" spans="1:9" ht="12.75">
      <c r="A206" s="10" t="s">
        <v>16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17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18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19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20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">
      <c r="A215" s="4"/>
    </row>
    <row r="216" spans="1:9" ht="12.75">
      <c r="A216" s="2"/>
      <c r="B216" s="3" t="s">
        <v>8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8</v>
      </c>
      <c r="B217" s="6" t="e">
        <f>Arkusz1!#REF!</f>
        <v>#REF!</v>
      </c>
      <c r="C217" s="7" t="s">
        <v>21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10</v>
      </c>
      <c r="D218" s="9" t="s">
        <v>11</v>
      </c>
      <c r="E218" s="9" t="s">
        <v>12</v>
      </c>
      <c r="F218" s="9" t="s">
        <v>13</v>
      </c>
      <c r="G218" s="9" t="s">
        <v>14</v>
      </c>
      <c r="H218" s="9" t="s">
        <v>15</v>
      </c>
      <c r="I218" s="2"/>
    </row>
    <row r="219" spans="1:9" ht="12.75">
      <c r="A219" s="10" t="s">
        <v>16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17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18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19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20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">
      <c r="A228" s="4"/>
    </row>
    <row r="229" spans="1:9" ht="12.75">
      <c r="A229" s="2"/>
      <c r="B229" s="3" t="s">
        <v>8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8</v>
      </c>
      <c r="B230" s="6" t="e">
        <f>Arkusz1!#REF!</f>
        <v>#REF!</v>
      </c>
      <c r="C230" s="7" t="s">
        <v>22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10</v>
      </c>
      <c r="D231" s="9" t="s">
        <v>11</v>
      </c>
      <c r="E231" s="9" t="s">
        <v>12</v>
      </c>
      <c r="F231" s="9" t="s">
        <v>13</v>
      </c>
      <c r="G231" s="9" t="s">
        <v>14</v>
      </c>
      <c r="H231" s="9" t="s">
        <v>15</v>
      </c>
      <c r="I231" s="2"/>
    </row>
    <row r="232" spans="1:9" ht="12.75">
      <c r="A232" s="10" t="s">
        <v>16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17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18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19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20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">
      <c r="A241" s="4"/>
    </row>
    <row r="242" spans="1:9" ht="12.75">
      <c r="A242" s="2"/>
      <c r="B242" s="3" t="s">
        <v>8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8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10</v>
      </c>
      <c r="D244" s="9" t="s">
        <v>11</v>
      </c>
      <c r="E244" s="9" t="s">
        <v>12</v>
      </c>
      <c r="F244" s="9" t="s">
        <v>13</v>
      </c>
      <c r="G244" s="9" t="s">
        <v>14</v>
      </c>
      <c r="H244" s="9" t="s">
        <v>15</v>
      </c>
      <c r="I244" s="2"/>
    </row>
    <row r="245" spans="1:9" ht="12.75">
      <c r="A245" s="10" t="s">
        <v>16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17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18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19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20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">
      <c r="A254" s="4"/>
    </row>
    <row r="255" spans="1:9" ht="12.75">
      <c r="A255" s="2"/>
      <c r="B255" s="3" t="s">
        <v>8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8</v>
      </c>
      <c r="B256" s="6"/>
      <c r="C256" s="7" t="s">
        <v>23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10</v>
      </c>
      <c r="D257" s="9" t="s">
        <v>11</v>
      </c>
      <c r="E257" s="9" t="s">
        <v>12</v>
      </c>
      <c r="F257" s="9" t="s">
        <v>13</v>
      </c>
      <c r="G257" s="9" t="s">
        <v>14</v>
      </c>
      <c r="H257" s="9" t="s">
        <v>15</v>
      </c>
      <c r="I257" s="2"/>
    </row>
    <row r="258" spans="1:9" ht="12.75">
      <c r="A258" s="10" t="s">
        <v>16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17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18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19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20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">
      <c r="A301" s="1" t="s">
        <v>27</v>
      </c>
    </row>
    <row r="302" ht="12">
      <c r="A302" s="4"/>
    </row>
    <row r="303" spans="1:9" ht="12.75">
      <c r="A303" s="2"/>
      <c r="B303" s="3" t="s">
        <v>8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8</v>
      </c>
      <c r="B304" s="6" t="e">
        <f>Arkusz1!#REF!</f>
        <v>#REF!</v>
      </c>
      <c r="C304" s="7" t="s">
        <v>9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10</v>
      </c>
      <c r="D305" s="9" t="s">
        <v>11</v>
      </c>
      <c r="E305" s="9" t="s">
        <v>12</v>
      </c>
      <c r="F305" s="9" t="s">
        <v>13</v>
      </c>
      <c r="G305" s="9" t="s">
        <v>14</v>
      </c>
      <c r="H305" s="9" t="s">
        <v>15</v>
      </c>
      <c r="I305" s="2"/>
    </row>
    <row r="306" spans="1:9" ht="12.75">
      <c r="A306" s="10" t="s">
        <v>16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17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18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19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20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">
      <c r="A315" s="4"/>
    </row>
    <row r="316" spans="1:9" ht="12.75">
      <c r="A316" s="2"/>
      <c r="B316" s="3" t="s">
        <v>8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8</v>
      </c>
      <c r="B317" s="6" t="e">
        <f>Arkusz1!#REF!</f>
        <v>#REF!</v>
      </c>
      <c r="C317" s="7" t="s">
        <v>21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10</v>
      </c>
      <c r="D318" s="9" t="s">
        <v>11</v>
      </c>
      <c r="E318" s="9" t="s">
        <v>12</v>
      </c>
      <c r="F318" s="9" t="s">
        <v>13</v>
      </c>
      <c r="G318" s="9" t="s">
        <v>14</v>
      </c>
      <c r="H318" s="9" t="s">
        <v>15</v>
      </c>
      <c r="I318" s="2"/>
    </row>
    <row r="319" spans="1:9" ht="12.75">
      <c r="A319" s="10" t="s">
        <v>16</v>
      </c>
      <c r="B319" s="2"/>
      <c r="C319" s="11"/>
      <c r="D319" s="12" t="e">
        <f>ROUND((B317-INT(B317))*100,0)</f>
        <v>#REF!</v>
      </c>
      <c r="E319" s="12" t="e">
        <f>IF(B317&gt;=1,VALUE(RIGHT(LEFT(INT(B317),LEN(INT(B317))),3)),0)</f>
        <v>#REF!</v>
      </c>
      <c r="F319" s="12" t="e">
        <f>IF(B317&gt;=1000,VALUE(TEXT(RIGHT(LEFT(INT(B317),LEN(INT(B317))-3),3),"000")),0)</f>
        <v>#REF!</v>
      </c>
      <c r="G319" s="12" t="e">
        <f>IF(B317&gt;=1000000,VALUE(TEXT(RIGHT(LEFT(INT(B317),LEN(INT(B317))-6),3),"000")),0)</f>
        <v>#REF!</v>
      </c>
      <c r="H319" s="12" t="e">
        <f>IF(B317&gt;=1000000000,VALUE(TEXT(RIGHT(LEFT(INT(B317),LEN(INT(B317))-9),3),"000")),0)</f>
        <v>#REF!</v>
      </c>
      <c r="I319" s="2"/>
    </row>
    <row r="320" spans="1:9" ht="12.75">
      <c r="A320" s="10" t="s">
        <v>17</v>
      </c>
      <c r="B320" s="13"/>
      <c r="C320" s="14" t="e">
        <f>ROUND((B317-INT(B317))*100,0)&amp;"/"&amp;100&amp;" groszy"</f>
        <v>#REF!</v>
      </c>
      <c r="D320" s="14" t="e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#REF!</v>
      </c>
      <c r="E320" s="15" t="e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  <v>#REF!</v>
      </c>
      <c r="F320" s="15" t="e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  <v>#REF!</v>
      </c>
      <c r="G320" s="15" t="e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  <v>#REF!</v>
      </c>
      <c r="H320" s="14" t="e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  <v>#REF!</v>
      </c>
      <c r="I320" s="13"/>
    </row>
    <row r="321" spans="1:9" ht="12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18</v>
      </c>
      <c r="B322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>W polu z kwotą nie znajduje się liczba</v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19</v>
      </c>
      <c r="B323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>W polu z kwotą nie znajduje się liczba</v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20</v>
      </c>
      <c r="B324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>W polu z kwotą nie znajduje się liczba</v>
      </c>
      <c r="C324" s="19"/>
      <c r="D324" s="19"/>
      <c r="E324" s="19"/>
      <c r="F324" s="19"/>
      <c r="G324" s="19"/>
      <c r="H324" s="19"/>
      <c r="I324" s="20"/>
    </row>
    <row r="328" ht="12">
      <c r="A328" s="4"/>
    </row>
    <row r="329" spans="1:9" ht="12.75">
      <c r="A329" s="2"/>
      <c r="B329" s="3" t="s">
        <v>8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8</v>
      </c>
      <c r="B330" s="6" t="e">
        <f>Arkusz1!#REF!</f>
        <v>#REF!</v>
      </c>
      <c r="C330" s="7" t="s">
        <v>22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10</v>
      </c>
      <c r="D331" s="9" t="s">
        <v>11</v>
      </c>
      <c r="E331" s="9" t="s">
        <v>12</v>
      </c>
      <c r="F331" s="9" t="s">
        <v>13</v>
      </c>
      <c r="G331" s="9" t="s">
        <v>14</v>
      </c>
      <c r="H331" s="9" t="s">
        <v>15</v>
      </c>
      <c r="I331" s="2"/>
    </row>
    <row r="332" spans="1:9" ht="12.75">
      <c r="A332" s="10" t="s">
        <v>16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17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18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19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20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">
      <c r="A341" s="4"/>
    </row>
    <row r="342" spans="1:9" ht="12.75">
      <c r="A342" s="2"/>
      <c r="B342" s="3" t="s">
        <v>8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8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10</v>
      </c>
      <c r="D344" s="9" t="s">
        <v>11</v>
      </c>
      <c r="E344" s="9" t="s">
        <v>12</v>
      </c>
      <c r="F344" s="9" t="s">
        <v>13</v>
      </c>
      <c r="G344" s="9" t="s">
        <v>14</v>
      </c>
      <c r="H344" s="9" t="s">
        <v>15</v>
      </c>
      <c r="I344" s="2"/>
    </row>
    <row r="345" spans="1:9" ht="12.75">
      <c r="A345" s="10" t="s">
        <v>16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17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18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19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20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">
      <c r="A354" s="4"/>
    </row>
    <row r="355" spans="1:9" ht="12.75">
      <c r="A355" s="2"/>
      <c r="B355" s="3" t="s">
        <v>8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8</v>
      </c>
      <c r="B356" s="6"/>
      <c r="C356" s="7" t="s">
        <v>23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10</v>
      </c>
      <c r="D357" s="9" t="s">
        <v>11</v>
      </c>
      <c r="E357" s="9" t="s">
        <v>12</v>
      </c>
      <c r="F357" s="9" t="s">
        <v>13</v>
      </c>
      <c r="G357" s="9" t="s">
        <v>14</v>
      </c>
      <c r="H357" s="9" t="s">
        <v>15</v>
      </c>
      <c r="I357" s="2"/>
    </row>
    <row r="358" spans="1:9" ht="12.75">
      <c r="A358" s="10" t="s">
        <v>16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17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18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19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20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Jarosław Skobel</cp:lastModifiedBy>
  <cp:lastPrinted>2024-03-08T20:41:23Z</cp:lastPrinted>
  <dcterms:created xsi:type="dcterms:W3CDTF">2009-12-18T08:56:25Z</dcterms:created>
  <dcterms:modified xsi:type="dcterms:W3CDTF">2024-03-08T20:43:01Z</dcterms:modified>
  <cp:category/>
  <cp:version/>
  <cp:contentType/>
  <cp:contentStatus/>
</cp:coreProperties>
</file>