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90" windowWidth="11295" windowHeight="5940" firstSheet="2" activeTab="2"/>
  </bookViews>
  <sheets>
    <sheet name="Wyroby hutnicze" sheetId="1" state="hidden" r:id="rId1"/>
    <sheet name="Przetarg (3)" sheetId="2" state="hidden" r:id="rId2"/>
    <sheet name="139_załącznik 1a" sheetId="3" r:id="rId3"/>
    <sheet name="Przetarg" sheetId="4" state="hidden" r:id="rId4"/>
    <sheet name="Arkusz1 (2)" sheetId="5" state="hidden" r:id="rId5"/>
    <sheet name="Arkusz1" sheetId="6" state="hidden" r:id="rId6"/>
  </sheets>
  <definedNames/>
  <calcPr fullCalcOnLoad="1"/>
</workbook>
</file>

<file path=xl/sharedStrings.xml><?xml version="1.0" encoding="utf-8"?>
<sst xmlns="http://schemas.openxmlformats.org/spreadsheetml/2006/main" count="1190" uniqueCount="317">
  <si>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</si>
  <si>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</si>
  <si>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</si>
  <si>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</si>
  <si>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</si>
  <si>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</si>
  <si>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</si>
  <si>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</si>
  <si>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</si>
  <si>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</si>
  <si>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</si>
  <si>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</si>
  <si>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</si>
  <si>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</si>
  <si>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</si>
  <si>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</si>
  <si>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</si>
  <si>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</si>
  <si>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</si>
  <si>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</si>
  <si>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</si>
  <si>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</si>
  <si>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</si>
  <si>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</si>
  <si>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</si>
  <si>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</si>
  <si>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</si>
  <si>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</si>
  <si>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34.</t>
  </si>
  <si>
    <t>35.</t>
  </si>
  <si>
    <t>10.</t>
  </si>
  <si>
    <t>22.</t>
  </si>
  <si>
    <t>30.</t>
  </si>
  <si>
    <t>31.</t>
  </si>
  <si>
    <t>32.</t>
  </si>
  <si>
    <t>33.</t>
  </si>
  <si>
    <t>pręt aluminiowy fi-40 PA-38</t>
  </si>
  <si>
    <t>pręt aluminiowy fi-100 PA-38</t>
  </si>
  <si>
    <t>brąz B-101 fi-25</t>
  </si>
  <si>
    <t>brąz B-101 fi-40</t>
  </si>
  <si>
    <t>brąz B-101 fi-60</t>
  </si>
  <si>
    <t>brąz B-101 fi-70</t>
  </si>
  <si>
    <t>brąz B-101 fi-80</t>
  </si>
  <si>
    <t>brąz B-101 rura fi 80 x fi 50</t>
  </si>
  <si>
    <t>mosiądz sześciokątny 10 mm</t>
  </si>
  <si>
    <t>mosiądz sześciokątny 13 mm</t>
  </si>
  <si>
    <t>mosiądz sześciokątny 19 mm</t>
  </si>
  <si>
    <t>mosiądz sześciokątny 22 mm</t>
  </si>
  <si>
    <t>mosiądz sześciokątny 24 mm</t>
  </si>
  <si>
    <t>mosiądz sześciokątny 27 mm</t>
  </si>
  <si>
    <t>kątownik aluminiowy 20 x 20 x 2</t>
  </si>
  <si>
    <t>kątownik aluminiowy 35 x 35 x 3</t>
  </si>
  <si>
    <t>płaskownik aluminiowy 25 x 2</t>
  </si>
  <si>
    <t>CPV</t>
  </si>
  <si>
    <t>Nazwa materiału</t>
  </si>
  <si>
    <t>Lp.</t>
  </si>
  <si>
    <t>Jm.</t>
  </si>
  <si>
    <t>Ilość</t>
  </si>
  <si>
    <t>Cena jedn. netto</t>
  </si>
  <si>
    <t>Wartość netto</t>
  </si>
  <si>
    <t>Podatek VAT</t>
  </si>
  <si>
    <t>Wartość brutto</t>
  </si>
  <si>
    <t>ZESTAWIENIE  ASORTYMENTOWE</t>
  </si>
  <si>
    <t>Blacha aluminiowa łezkowa gr.3 mm  (ark.1,25x2,5m) P-11</t>
  </si>
  <si>
    <t>Blacha aluminiowa 1x1000x2000 w arkuszach</t>
  </si>
  <si>
    <t>Blacha aluminiowa 1,5x1000x2000 w arkuszach</t>
  </si>
  <si>
    <t>Rura kwadratowa kwasoodporna 40x40x3</t>
  </si>
  <si>
    <t>mb</t>
  </si>
  <si>
    <t>Blacha kwasoodporna 1x1000x2000</t>
  </si>
  <si>
    <t>Rura kwadratowa kwasoodporna 50x20x2</t>
  </si>
  <si>
    <t>Rura kwadratowa kwasoodporna 30x20x2</t>
  </si>
  <si>
    <t>Rura kwadratowa kwasoodporna 60x40x4</t>
  </si>
  <si>
    <t>Rura kwadratowa kwasoodporna 40x40x2</t>
  </si>
  <si>
    <t>Pręt okrągły gorąco walcowany stalowy     fi 16</t>
  </si>
  <si>
    <t>Pręt okrągły gorąco walcowany stalowy     fi 14</t>
  </si>
  <si>
    <t>Blacha kwasoodporna 1mm w rolce</t>
  </si>
  <si>
    <t>Drut stalowy ocynkowany fi-5</t>
  </si>
  <si>
    <t>Rura kwadratowa kwasoodporna 30x30x2</t>
  </si>
  <si>
    <t>Pręt mosiężny fi-4 mm MO-58</t>
  </si>
  <si>
    <t>Blacha kwasoodporna 2x1000x2000</t>
  </si>
  <si>
    <t>Blacha kwasoodporna 3x1000x2000</t>
  </si>
  <si>
    <t>Pręt mosiężny fi-14 mm MO-58</t>
  </si>
  <si>
    <t>14600000-7</t>
  </si>
  <si>
    <t>14622000-7</t>
  </si>
  <si>
    <t>44423850-4</t>
  </si>
  <si>
    <t>Indeks</t>
  </si>
  <si>
    <t>18-0562-221-002-0</t>
  </si>
  <si>
    <t>18-0562-221-008-0</t>
  </si>
  <si>
    <t>18-0561-221-005-0</t>
  </si>
  <si>
    <t>18-0561-221-001-0</t>
  </si>
  <si>
    <t xml:space="preserve">18-0561-221-003-0 </t>
  </si>
  <si>
    <t>18-0561-221-007-0</t>
  </si>
  <si>
    <t>18-0561-240-020-0</t>
  </si>
  <si>
    <t>18-0561-322-005-1</t>
  </si>
  <si>
    <t>18-0561-322-009-0</t>
  </si>
  <si>
    <t>18-0561-322-012-0</t>
  </si>
  <si>
    <t>18-0561-322-014-0</t>
  </si>
  <si>
    <t>18-0561-322-015-0</t>
  </si>
  <si>
    <t xml:space="preserve">18-0562-232-015-1 </t>
  </si>
  <si>
    <t>18-0521-120-001-1</t>
  </si>
  <si>
    <t>18-0561-322-010-0</t>
  </si>
  <si>
    <t>18-0562-227-003-0</t>
  </si>
  <si>
    <t>18-0457-251-140-1</t>
  </si>
  <si>
    <t>18-0457-251-138-0</t>
  </si>
  <si>
    <t>18-0457-451-122-1</t>
  </si>
  <si>
    <t>18-0552-131-022-1</t>
  </si>
  <si>
    <t>18-0552-131-011-0</t>
  </si>
  <si>
    <t>18-0461-302-178-0</t>
  </si>
  <si>
    <t>18-0461-302-181-0</t>
  </si>
  <si>
    <t xml:space="preserve">18-0461-302-312-0 </t>
  </si>
  <si>
    <t>18-0461-302-315-0</t>
  </si>
  <si>
    <t>18-0455-211-004-0</t>
  </si>
  <si>
    <t>18-0478-248-431-0</t>
  </si>
  <si>
    <t xml:space="preserve">18-0561-221-006-0 </t>
  </si>
  <si>
    <t>18-0561-322-017-0</t>
  </si>
  <si>
    <t>18-0562-232-006-0</t>
  </si>
  <si>
    <t>18-0457-451-121-1</t>
  </si>
  <si>
    <t>18-0552-131-012-0</t>
  </si>
  <si>
    <t>18-0461-302-180-0</t>
  </si>
  <si>
    <t xml:space="preserve">18-0461-302-184-0 </t>
  </si>
  <si>
    <t xml:space="preserve">18-0453-111-275-1 </t>
  </si>
  <si>
    <t>18-0461-302-158-0</t>
  </si>
  <si>
    <t>Rura kwadratowa 60x40x2 kwasoodporna</t>
  </si>
  <si>
    <t>18-0457-251-006-0</t>
  </si>
  <si>
    <t>Blacha stalowa gr 4mm czarna w arkuszach /1mx2m</t>
  </si>
  <si>
    <t>18-0457-251-005-0</t>
  </si>
  <si>
    <t>Blacha stalowa gr 5mm czarna w arkuszach /1mx2m</t>
  </si>
  <si>
    <t>18-0552-131-021-0</t>
  </si>
  <si>
    <t>Blacha aluminiowa 3</t>
  </si>
  <si>
    <t>18-0453-111-271-0</t>
  </si>
  <si>
    <t>18-0453-111-277-0</t>
  </si>
  <si>
    <t>Pręt okrągły fi 20 gorącowalcowany stalowy</t>
  </si>
  <si>
    <t xml:space="preserve">18-0453-111-281-0 </t>
  </si>
  <si>
    <t>18-0455-152-005-0</t>
  </si>
  <si>
    <t>Pręt sześciokątny 14mm ciągniony</t>
  </si>
  <si>
    <t>18-0455-152-006-0</t>
  </si>
  <si>
    <t>Pręt sześciokątny 17mm ciągniony</t>
  </si>
  <si>
    <t>18-0455-152-007-0</t>
  </si>
  <si>
    <t>Pręt sześciokątny 19mm ciągniony</t>
  </si>
  <si>
    <t>18-0455-152-019-1</t>
  </si>
  <si>
    <t>Pręt sześciokątny 22mm ciągniony</t>
  </si>
  <si>
    <t>18-0453-111-282-0</t>
  </si>
  <si>
    <t>Pręt okrągły fi 30 gorącowalcowany stalowy /A</t>
  </si>
  <si>
    <t>Pręt okrągły fi 25 gorącowalcowany stalowy</t>
  </si>
  <si>
    <t>18-0453-111-274-0</t>
  </si>
  <si>
    <t>Pręt okrągły fi 22 gorącowalcowany stalowy</t>
  </si>
  <si>
    <t>18-0455-311-005-0</t>
  </si>
  <si>
    <t>Bednarka czarna 20x4</t>
  </si>
  <si>
    <t>18-0455-141-042-0</t>
  </si>
  <si>
    <t>Pręt stalowy fi 90</t>
  </si>
  <si>
    <t xml:space="preserve">18-0457-251-002-0 </t>
  </si>
  <si>
    <t>Blacha stalowa gr 4mm czarna 1000x2000x4 w arkuszach</t>
  </si>
  <si>
    <t>18-0457-251-124-0</t>
  </si>
  <si>
    <t>Blacha stalowa czarna 1000x2000x5</t>
  </si>
  <si>
    <t>18-0455-141-043-0</t>
  </si>
  <si>
    <t xml:space="preserve">Profil stalowy 100x50x5 </t>
  </si>
  <si>
    <t>18-0457-251-108-0</t>
  </si>
  <si>
    <t>Blacha stalowa 0,8 mm (1x2m)</t>
  </si>
  <si>
    <t>18-0552-131-009-0</t>
  </si>
  <si>
    <t>Blacha aluminiowa gr 3mm ryflowana 1250x2500</t>
  </si>
  <si>
    <t>18-0455-152-015-0</t>
  </si>
  <si>
    <t>Pręt sześciokątny 13mm ciągniony</t>
  </si>
  <si>
    <t>18-0453-111-290-0</t>
  </si>
  <si>
    <t>Pręt okrągły fi 60 ciągniony stalowy</t>
  </si>
  <si>
    <t>18-0455-171-027-0</t>
  </si>
  <si>
    <t>Kątownik 50x50x5 gorącowalcowany</t>
  </si>
  <si>
    <t xml:space="preserve">18-0552-131-009-0 </t>
  </si>
  <si>
    <t>18-0461-302-156-0</t>
  </si>
  <si>
    <t>Rura prostokątna 100x50x5 profil</t>
  </si>
  <si>
    <t>18-0453-112-022-0</t>
  </si>
  <si>
    <t>Pręt okrągły fi 150 gorącowalcowany stalowy</t>
  </si>
  <si>
    <t>18-0455-211-007-1</t>
  </si>
  <si>
    <t>Pręt okrągły fi 10 gorącowalcowany stalowy</t>
  </si>
  <si>
    <t>18-0453-111-295-0</t>
  </si>
  <si>
    <t>Pręt okrągły fi 100</t>
  </si>
  <si>
    <t>18-0453-111-286-0</t>
  </si>
  <si>
    <t xml:space="preserve">Pręt okrągły fi 40 gorącowalcowany stalowy </t>
  </si>
  <si>
    <t>18-0453-111-288-0</t>
  </si>
  <si>
    <t>Pręt okrągły fi 50 gorącowalcowany stalowy</t>
  </si>
  <si>
    <t>18-0455-152-008-0</t>
  </si>
  <si>
    <t>Pręt sześciokątny 24mm ciągniony</t>
  </si>
  <si>
    <t xml:space="preserve">18-0453-111-271-0 </t>
  </si>
  <si>
    <t xml:space="preserve">Pręt okrągły fi 8 ciągniony </t>
  </si>
  <si>
    <t>Pręt okrągły fi 8 ciągniony</t>
  </si>
  <si>
    <t>18-0453-111-269-0</t>
  </si>
  <si>
    <t>Pręt okrągły fi 12 ciągniony stalowy</t>
  </si>
  <si>
    <t>18-0453-111-272-1</t>
  </si>
  <si>
    <t>Pręt okrągły fi 10 ciągniony</t>
  </si>
  <si>
    <t>Realizacja</t>
  </si>
  <si>
    <t>[%]</t>
  </si>
  <si>
    <t>[zł]</t>
  </si>
  <si>
    <t>RAZEM</t>
  </si>
  <si>
    <t>X</t>
  </si>
  <si>
    <t>szt</t>
  </si>
  <si>
    <t>Cecha</t>
  </si>
  <si>
    <t>Gatunek</t>
  </si>
  <si>
    <t>PA38</t>
  </si>
  <si>
    <t>Pręt aluminiowy okrągły fi 40 mm</t>
  </si>
  <si>
    <t>Pręt aluminiowy okragły fi 100 mm</t>
  </si>
  <si>
    <t>B101</t>
  </si>
  <si>
    <t>Pręt brązowy okrągły fi 40 mm</t>
  </si>
  <si>
    <t>Pręt brązowy okrągły fi 25 mm</t>
  </si>
  <si>
    <t>Pręt brązowy okrągły fi 60 mm</t>
  </si>
  <si>
    <t>Pręt brązowy okrągły fi 70 mm</t>
  </si>
  <si>
    <t>Pręt brązowy okrągły fi 80 mm</t>
  </si>
  <si>
    <t>Rura brązowa fi 80 mm x fi 50 mm</t>
  </si>
  <si>
    <t>Pręt mosięż sześciokątny 10 mm</t>
  </si>
  <si>
    <t>MO 58</t>
  </si>
  <si>
    <t>Pręt mosięż sześciokątny 13 mm</t>
  </si>
  <si>
    <t>Pręt mosięż sześciokątny 19 mm</t>
  </si>
  <si>
    <t>Pręt mosięż sześciokątny 22 mm</t>
  </si>
  <si>
    <t>Pręt mosięż sześciokątny 24 mm</t>
  </si>
  <si>
    <t>Pręt mosięż sześciokątny 27 mm</t>
  </si>
  <si>
    <t xml:space="preserve">Pręt mosiężny fi-4 mm </t>
  </si>
  <si>
    <t xml:space="preserve">Pręt mosiężny fi-14 mm </t>
  </si>
  <si>
    <t>Kątownik aluminiowy 20 x 20 x 2</t>
  </si>
  <si>
    <t>Kątownik aluminiowy 35 x 35 x 3</t>
  </si>
  <si>
    <t>Płaskownik aluminiowy 25 x 2</t>
  </si>
  <si>
    <t>Wyroby z metali nieżelaznych</t>
  </si>
  <si>
    <t>Wyroby  z żelaza</t>
  </si>
  <si>
    <t>Czarna</t>
  </si>
  <si>
    <t>ST3S / S235JRG2</t>
  </si>
  <si>
    <t>Blacha stalowa gr 4mm w arkuszach /1mx2m</t>
  </si>
  <si>
    <t>Blacha stalowa gr 5mm w arkuszach /1mx2m</t>
  </si>
  <si>
    <t>Ciągniony</t>
  </si>
  <si>
    <t>ciągniony</t>
  </si>
  <si>
    <t xml:space="preserve">Pręt sześciokątny 14mm </t>
  </si>
  <si>
    <t xml:space="preserve">Pręt sześciokątny 17mm </t>
  </si>
  <si>
    <t xml:space="preserve">Pręt sześciokątny 19mm </t>
  </si>
  <si>
    <t xml:space="preserve">Pręt sześciokątny 22mm </t>
  </si>
  <si>
    <t xml:space="preserve">Pręt okrągły fi 8 </t>
  </si>
  <si>
    <t xml:space="preserve">Pręt okrągły fi 12 </t>
  </si>
  <si>
    <t xml:space="preserve">Pręt okrągły fi 10 </t>
  </si>
  <si>
    <t xml:space="preserve">Pręt sześciokątny 24mm </t>
  </si>
  <si>
    <t xml:space="preserve">Pręt sześciokątny 13mm </t>
  </si>
  <si>
    <t>Pręt okrągły fi 60</t>
  </si>
  <si>
    <t>gorącowalcowany</t>
  </si>
  <si>
    <t>Pręt okrągły fi 20 mm</t>
  </si>
  <si>
    <t>Pręt okrągły fi 8 mm</t>
  </si>
  <si>
    <t>Pręt okrągły fi 30 mm</t>
  </si>
  <si>
    <t>Pręt okrągły fi 22 mm</t>
  </si>
  <si>
    <t xml:space="preserve">Pręt aluminiowy fi-40 mm </t>
  </si>
  <si>
    <t xml:space="preserve">Pręt aluminiowy fi-100 mm </t>
  </si>
  <si>
    <t>A1</t>
  </si>
  <si>
    <t>Drut stalowy ocynkowany fi-5 miękki</t>
  </si>
  <si>
    <t>1.43 01</t>
  </si>
  <si>
    <t>P11</t>
  </si>
  <si>
    <t xml:space="preserve">Blacha aluminiowa łezkowa gr.3 mm  (ark.1,25x2,5m) </t>
  </si>
  <si>
    <t xml:space="preserve">Pręt okrągły fi 30 gorącowalcowany stalowy </t>
  </si>
  <si>
    <t xml:space="preserve">Pręt okrągły fi 14 gorąco walcowany stalowy    </t>
  </si>
  <si>
    <t xml:space="preserve">Pręt okrągły  fi 16 gorącowalcowany stalowy    </t>
  </si>
  <si>
    <t>Pręt okrągły fi 8 ciągniony stalowy</t>
  </si>
  <si>
    <t>Pręt okrągły fi 10 ciągniony stalowy</t>
  </si>
  <si>
    <t>Pręt okrągły fi 90 ciągniony stalowy</t>
  </si>
  <si>
    <t>Pręt okrągły fi 100 ciągniony stalowy</t>
  </si>
  <si>
    <t>ST3S</t>
  </si>
  <si>
    <t>Załącznik Nr 1</t>
  </si>
  <si>
    <t>Blacha aluminiowa gr. 3mm ryflowana 1250x2500</t>
  </si>
  <si>
    <t>szt.</t>
  </si>
  <si>
    <t>JM.</t>
  </si>
  <si>
    <t>Załącznik Nr 2</t>
  </si>
  <si>
    <t>Formularz cenowy na asortyment:Wyroby hutnicze</t>
  </si>
  <si>
    <t>Formularz cenowy na asortyment: Wyroby hutnicze i metale kolorowe</t>
  </si>
  <si>
    <t>Formularz cenowy na asortyment: Metale kolorowe-blachy,pręty,kątowniki,</t>
  </si>
  <si>
    <t>Zadanie II</t>
  </si>
  <si>
    <t>7=5x6</t>
  </si>
  <si>
    <t>9=7x8</t>
  </si>
  <si>
    <t>Blacha stalowa w arkuszach 1000 x 2000 x 1,5 mm</t>
  </si>
  <si>
    <t>kg.</t>
  </si>
  <si>
    <t>Kątownik 30x30x3 gorącowalcowany</t>
  </si>
  <si>
    <t>Płaskownik 25 x 5 mm stalowy</t>
  </si>
  <si>
    <t>DC01</t>
  </si>
  <si>
    <t>18-0455-171-029-00</t>
  </si>
  <si>
    <t>18-0455-171-027-00</t>
  </si>
  <si>
    <t>18-0455-141-045-00</t>
  </si>
  <si>
    <t>18-0457-251-142-00</t>
  </si>
  <si>
    <t xml:space="preserve"> </t>
  </si>
  <si>
    <t xml:space="preserve">   </t>
  </si>
  <si>
    <t xml:space="preserve">  </t>
  </si>
  <si>
    <t xml:space="preserve">    </t>
  </si>
  <si>
    <t>Nazwa materiału i gatunek stali</t>
  </si>
  <si>
    <t>ZESTAWIENIE ASORTYMENTOWE</t>
  </si>
  <si>
    <t>18-0453-111-278-10</t>
  </si>
  <si>
    <t>X5CrNiMo17</t>
  </si>
  <si>
    <t>Pręt okrągły fi 25mm ze stali kwasoodpornej (X5CrNiMo17 / 316)</t>
  </si>
  <si>
    <t>Pręt okrągły fi 12mm ze stali kwasodpornej 1.4404/1.4401</t>
  </si>
  <si>
    <t>18-0453-111-299-00</t>
  </si>
  <si>
    <t>X5CrNiMo17/316L/OH18N12M2</t>
  </si>
  <si>
    <t>18-0453-111-302-00</t>
  </si>
  <si>
    <t>Pręt okrągły fi 14mm ciągniony  stalowy</t>
  </si>
  <si>
    <t>Pręt sześciokątny 17 mm ciągniony stalowy</t>
  </si>
  <si>
    <t>C45</t>
  </si>
  <si>
    <t>Pręt sześciokątny 19 mm ciągniony stalowy</t>
  </si>
  <si>
    <t>Pręt sześciokątny 22 mm ciągniony stalowy</t>
  </si>
  <si>
    <t>Pręt sześciokątny 24 mm ciągniony stalowy</t>
  </si>
  <si>
    <t>18-0455-152-007-00</t>
  </si>
  <si>
    <t>18-0455-152-008-00</t>
  </si>
  <si>
    <t>18-0455-152-009-00</t>
  </si>
  <si>
    <t>Pręt sześciokątny 27 mm ciągniony stalowy</t>
  </si>
  <si>
    <t>18-0453-111-271-00</t>
  </si>
  <si>
    <t>Pręt okrągły fi 8mm ciągniony  stalowy (L=300cm)</t>
  </si>
  <si>
    <t>S235JR</t>
  </si>
  <si>
    <t>18-0453-111-277-00</t>
  </si>
  <si>
    <t>18-0453-111-281-00</t>
  </si>
  <si>
    <t>18-0453-111-282-00</t>
  </si>
  <si>
    <t>Pręt okrągły fi 30 gorącowalcowany stalowy</t>
  </si>
  <si>
    <t>18-0455-152-006-00</t>
  </si>
  <si>
    <t>18-0455-152-019-10</t>
  </si>
  <si>
    <t>S235JRH</t>
  </si>
  <si>
    <t xml:space="preserve">Profil zamknięty kwadratowy 25x25x2,0   S235JRH     </t>
  </si>
  <si>
    <t>18-0455-141-200-00</t>
  </si>
  <si>
    <t>ZAŁĄCZNIK NR 1a do SWZ (załącznik 2 do umowy)</t>
  </si>
  <si>
    <t>Wartość netto (4x5)</t>
  </si>
  <si>
    <t xml:space="preserve">Stawka podatku VAT </t>
  </si>
  <si>
    <t>Wartość brutto (6+wartość podatku vat)</t>
  </si>
  <si>
    <t>….....%</t>
  </si>
  <si>
    <t>139/2023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</si>
</sst>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8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2"/>
    </font>
    <font>
      <sz val="10"/>
      <color indexed="8"/>
      <name val="Arial CE"/>
      <family val="2"/>
    </font>
    <font>
      <sz val="8"/>
      <color indexed="8"/>
      <name val="Tahoma"/>
      <family val="2"/>
    </font>
    <font>
      <sz val="10"/>
      <color indexed="10"/>
      <name val="Arial CE"/>
      <family val="0"/>
    </font>
    <font>
      <b/>
      <sz val="10"/>
      <color indexed="8"/>
      <name val="Arial CE"/>
      <family val="0"/>
    </font>
    <font>
      <b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 CE"/>
      <family val="2"/>
    </font>
    <font>
      <sz val="10"/>
      <color theme="1"/>
      <name val="Arial CE"/>
      <family val="2"/>
    </font>
    <font>
      <sz val="8"/>
      <color rgb="FF000000"/>
      <name val="Tahoma"/>
      <family val="2"/>
    </font>
    <font>
      <sz val="10"/>
      <color rgb="FFFF0000"/>
      <name val="Arial CE"/>
      <family val="0"/>
    </font>
    <font>
      <b/>
      <sz val="10"/>
      <color theme="1"/>
      <name val="Arial CE"/>
      <family val="0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8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/>
      <protection/>
    </xf>
    <xf numFmtId="4" fontId="0" fillId="0" borderId="14" xfId="0" applyNumberFormat="1" applyBorder="1" applyAlignment="1">
      <alignment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33" borderId="10" xfId="0" applyFill="1" applyBorder="1" applyAlignment="1">
      <alignment horizontal="right"/>
    </xf>
    <xf numFmtId="9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9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4" fontId="53" fillId="0" borderId="13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9" fontId="53" fillId="0" borderId="12" xfId="0" applyNumberFormat="1" applyFont="1" applyBorder="1" applyAlignment="1">
      <alignment/>
    </xf>
    <xf numFmtId="4" fontId="53" fillId="0" borderId="14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0" fontId="0" fillId="34" borderId="17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/>
    </xf>
    <xf numFmtId="0" fontId="0" fillId="34" borderId="0" xfId="0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4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0" fontId="54" fillId="34" borderId="12" xfId="0" applyFont="1" applyFill="1" applyBorder="1" applyAlignment="1">
      <alignment/>
    </xf>
    <xf numFmtId="0" fontId="54" fillId="34" borderId="12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right"/>
    </xf>
    <xf numFmtId="4" fontId="54" fillId="34" borderId="12" xfId="0" applyNumberFormat="1" applyFont="1" applyFill="1" applyBorder="1" applyAlignment="1">
      <alignment horizontal="right"/>
    </xf>
    <xf numFmtId="9" fontId="54" fillId="34" borderId="12" xfId="0" applyNumberFormat="1" applyFont="1" applyFill="1" applyBorder="1" applyAlignment="1">
      <alignment horizontal="right"/>
    </xf>
    <xf numFmtId="4" fontId="54" fillId="34" borderId="14" xfId="0" applyNumberFormat="1" applyFont="1" applyFill="1" applyBorder="1" applyAlignment="1">
      <alignment horizontal="right"/>
    </xf>
    <xf numFmtId="0" fontId="54" fillId="34" borderId="0" xfId="0" applyFont="1" applyFill="1" applyAlignment="1">
      <alignment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right"/>
    </xf>
    <xf numFmtId="4" fontId="54" fillId="34" borderId="10" xfId="0" applyNumberFormat="1" applyFont="1" applyFill="1" applyBorder="1" applyAlignment="1">
      <alignment horizontal="right"/>
    </xf>
    <xf numFmtId="0" fontId="54" fillId="34" borderId="10" xfId="0" applyFont="1" applyFill="1" applyBorder="1" applyAlignment="1" applyProtection="1">
      <alignment/>
      <protection/>
    </xf>
    <xf numFmtId="4" fontId="54" fillId="34" borderId="20" xfId="0" applyNumberFormat="1" applyFont="1" applyFill="1" applyBorder="1" applyAlignment="1">
      <alignment horizontal="right"/>
    </xf>
    <xf numFmtId="9" fontId="54" fillId="34" borderId="21" xfId="0" applyNumberFormat="1" applyFont="1" applyFill="1" applyBorder="1" applyAlignment="1">
      <alignment horizontal="right"/>
    </xf>
    <xf numFmtId="4" fontId="54" fillId="34" borderId="22" xfId="0" applyNumberFormat="1" applyFont="1" applyFill="1" applyBorder="1" applyAlignment="1">
      <alignment horizontal="right"/>
    </xf>
    <xf numFmtId="0" fontId="54" fillId="34" borderId="13" xfId="0" applyFont="1" applyFill="1" applyBorder="1" applyAlignment="1">
      <alignment/>
    </xf>
    <xf numFmtId="4" fontId="0" fillId="34" borderId="0" xfId="0" applyNumberFormat="1" applyFill="1" applyAlignment="1">
      <alignment/>
    </xf>
    <xf numFmtId="0" fontId="54" fillId="34" borderId="14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right"/>
    </xf>
    <xf numFmtId="4" fontId="56" fillId="34" borderId="10" xfId="0" applyNumberFormat="1" applyFont="1" applyFill="1" applyBorder="1" applyAlignment="1">
      <alignment horizontal="right"/>
    </xf>
    <xf numFmtId="9" fontId="56" fillId="34" borderId="12" xfId="0" applyNumberFormat="1" applyFont="1" applyFill="1" applyBorder="1" applyAlignment="1">
      <alignment horizontal="right"/>
    </xf>
    <xf numFmtId="4" fontId="56" fillId="34" borderId="14" xfId="0" applyNumberFormat="1" applyFont="1" applyFill="1" applyBorder="1" applyAlignment="1">
      <alignment horizontal="right"/>
    </xf>
    <xf numFmtId="0" fontId="56" fillId="34" borderId="0" xfId="0" applyFont="1" applyFill="1" applyAlignment="1">
      <alignment/>
    </xf>
    <xf numFmtId="0" fontId="5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56" fillId="34" borderId="10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0" fontId="2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4" fontId="2" fillId="34" borderId="19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6" fillId="34" borderId="13" xfId="0" applyFont="1" applyFill="1" applyBorder="1" applyAlignment="1">
      <alignment/>
    </xf>
    <xf numFmtId="0" fontId="54" fillId="34" borderId="13" xfId="0" applyFont="1" applyFill="1" applyBorder="1" applyAlignment="1" applyProtection="1">
      <alignment/>
      <protection/>
    </xf>
    <xf numFmtId="0" fontId="54" fillId="34" borderId="19" xfId="0" applyFont="1" applyFill="1" applyBorder="1" applyAlignment="1">
      <alignment horizontal="center"/>
    </xf>
    <xf numFmtId="0" fontId="54" fillId="34" borderId="19" xfId="0" applyFont="1" applyFill="1" applyBorder="1" applyAlignment="1" applyProtection="1">
      <alignment horizontal="center"/>
      <protection/>
    </xf>
    <xf numFmtId="0" fontId="54" fillId="34" borderId="27" xfId="0" applyFont="1" applyFill="1" applyBorder="1" applyAlignment="1">
      <alignment horizontal="center"/>
    </xf>
    <xf numFmtId="0" fontId="54" fillId="34" borderId="28" xfId="0" applyFont="1" applyFill="1" applyBorder="1" applyAlignment="1">
      <alignment horizontal="center"/>
    </xf>
    <xf numFmtId="0" fontId="0" fillId="0" borderId="0" xfId="0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9" fontId="0" fillId="34" borderId="12" xfId="0" applyNumberFormat="1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right"/>
    </xf>
    <xf numFmtId="0" fontId="54" fillId="34" borderId="20" xfId="0" applyFont="1" applyFill="1" applyBorder="1" applyAlignment="1">
      <alignment horizontal="center"/>
    </xf>
    <xf numFmtId="0" fontId="54" fillId="34" borderId="29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right"/>
    </xf>
    <xf numFmtId="0" fontId="54" fillId="34" borderId="20" xfId="0" applyFont="1" applyFill="1" applyBorder="1" applyAlignment="1">
      <alignment/>
    </xf>
    <xf numFmtId="0" fontId="54" fillId="34" borderId="13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9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54" fillId="34" borderId="10" xfId="0" applyFont="1" applyFill="1" applyBorder="1" applyAlignment="1" applyProtection="1">
      <alignment/>
      <protection/>
    </xf>
    <xf numFmtId="0" fontId="54" fillId="34" borderId="13" xfId="0" applyFont="1" applyFill="1" applyBorder="1" applyAlignment="1" applyProtection="1">
      <alignment/>
      <protection/>
    </xf>
    <xf numFmtId="0" fontId="54" fillId="34" borderId="14" xfId="0" applyFont="1" applyFill="1" applyBorder="1" applyAlignment="1">
      <alignment/>
    </xf>
    <xf numFmtId="0" fontId="54" fillId="34" borderId="30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9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right"/>
    </xf>
    <xf numFmtId="0" fontId="54" fillId="34" borderId="10" xfId="0" applyFont="1" applyFill="1" applyBorder="1" applyAlignment="1">
      <alignment horizontal="left" wrapText="1"/>
    </xf>
    <xf numFmtId="0" fontId="54" fillId="34" borderId="13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right" wrapText="1"/>
    </xf>
    <xf numFmtId="4" fontId="54" fillId="0" borderId="13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9" fontId="54" fillId="0" borderId="12" xfId="0" applyNumberFormat="1" applyFont="1" applyBorder="1" applyAlignment="1">
      <alignment/>
    </xf>
    <xf numFmtId="4" fontId="54" fillId="0" borderId="14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0" xfId="0" applyNumberFormat="1" applyFont="1" applyFill="1" applyBorder="1" applyAlignment="1">
      <alignment horizontal="center" vertical="center" wrapText="1"/>
    </xf>
    <xf numFmtId="4" fontId="5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6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58" fillId="34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4" fontId="33" fillId="34" borderId="10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/>
      <protection/>
    </xf>
    <xf numFmtId="0" fontId="33" fillId="34" borderId="10" xfId="0" applyNumberFormat="1" applyFont="1" applyFill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/>
    </xf>
    <xf numFmtId="0" fontId="58" fillId="34" borderId="10" xfId="0" applyFont="1" applyFill="1" applyBorder="1" applyAlignment="1">
      <alignment horizontal="left" vertical="center"/>
    </xf>
    <xf numFmtId="0" fontId="33" fillId="34" borderId="10" xfId="0" applyFont="1" applyFill="1" applyBorder="1" applyAlignment="1">
      <alignment horizontal="left" vertical="center"/>
    </xf>
    <xf numFmtId="0" fontId="33" fillId="34" borderId="10" xfId="0" applyFont="1" applyFill="1" applyBorder="1" applyAlignment="1">
      <alignment horizontal="left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34" borderId="20" xfId="0" applyFont="1" applyFill="1" applyBorder="1" applyAlignment="1">
      <alignment horizontal="center" vertical="center"/>
    </xf>
    <xf numFmtId="0" fontId="33" fillId="34" borderId="20" xfId="0" applyFont="1" applyFill="1" applyBorder="1" applyAlignment="1" applyProtection="1">
      <alignment horizontal="center" vertical="center"/>
      <protection/>
    </xf>
    <xf numFmtId="0" fontId="33" fillId="0" borderId="20" xfId="0" applyFont="1" applyBorder="1" applyAlignment="1">
      <alignment horizontal="center" vertical="center"/>
    </xf>
    <xf numFmtId="0" fontId="33" fillId="34" borderId="20" xfId="0" applyNumberFormat="1" applyFont="1" applyFill="1" applyBorder="1" applyAlignment="1">
      <alignment horizontal="center" vertical="center" wrapText="1"/>
    </xf>
    <xf numFmtId="4" fontId="30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left" vertical="center"/>
    </xf>
    <xf numFmtId="0" fontId="33" fillId="34" borderId="10" xfId="0" applyFont="1" applyFill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57" fillId="35" borderId="34" xfId="0" applyFont="1" applyFill="1" applyBorder="1" applyAlignment="1">
      <alignment horizontal="center" vertical="center" wrapText="1"/>
    </xf>
    <xf numFmtId="0" fontId="57" fillId="35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4" fontId="34" fillId="0" borderId="20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9" fontId="33" fillId="0" borderId="12" xfId="0" applyNumberFormat="1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15</xdr:row>
      <xdr:rowOff>0</xdr:rowOff>
    </xdr:from>
    <xdr:ext cx="209550" cy="266700"/>
    <xdr:sp fLocksText="0">
      <xdr:nvSpPr>
        <xdr:cNvPr id="1" name="pole tekstowe 6"/>
        <xdr:cNvSpPr txBox="1">
          <a:spLocks noChangeArrowheads="1"/>
        </xdr:cNvSpPr>
      </xdr:nvSpPr>
      <xdr:spPr>
        <a:xfrm>
          <a:off x="5715000" y="5133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390525</xdr:colOff>
      <xdr:row>6</xdr:row>
      <xdr:rowOff>0</xdr:rowOff>
    </xdr:from>
    <xdr:ext cx="209550" cy="266700"/>
    <xdr:sp fLocksText="0">
      <xdr:nvSpPr>
        <xdr:cNvPr id="2" name="pole tekstowe 7"/>
        <xdr:cNvSpPr txBox="1">
          <a:spLocks noChangeArrowheads="1"/>
        </xdr:cNvSpPr>
      </xdr:nvSpPr>
      <xdr:spPr>
        <a:xfrm>
          <a:off x="5715000" y="2219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390525</xdr:colOff>
      <xdr:row>11</xdr:row>
      <xdr:rowOff>0</xdr:rowOff>
    </xdr:from>
    <xdr:ext cx="209550" cy="266700"/>
    <xdr:sp fLocksText="0">
      <xdr:nvSpPr>
        <xdr:cNvPr id="3" name="pole tekstowe 8"/>
        <xdr:cNvSpPr txBox="1">
          <a:spLocks noChangeArrowheads="1"/>
        </xdr:cNvSpPr>
      </xdr:nvSpPr>
      <xdr:spPr>
        <a:xfrm>
          <a:off x="5715000" y="3838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390525</xdr:colOff>
      <xdr:row>11</xdr:row>
      <xdr:rowOff>0</xdr:rowOff>
    </xdr:from>
    <xdr:ext cx="209550" cy="266700"/>
    <xdr:sp fLocksText="0">
      <xdr:nvSpPr>
        <xdr:cNvPr id="4" name="pole tekstowe 9"/>
        <xdr:cNvSpPr txBox="1">
          <a:spLocks noChangeArrowheads="1"/>
        </xdr:cNvSpPr>
      </xdr:nvSpPr>
      <xdr:spPr>
        <a:xfrm>
          <a:off x="5715000" y="3838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266700"/>
    <xdr:sp fLocksText="0">
      <xdr:nvSpPr>
        <xdr:cNvPr id="5" name="pole tekstowe 10"/>
        <xdr:cNvSpPr txBox="1">
          <a:spLocks noChangeArrowheads="1"/>
        </xdr:cNvSpPr>
      </xdr:nvSpPr>
      <xdr:spPr>
        <a:xfrm>
          <a:off x="5715000" y="5133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266700"/>
    <xdr:sp fLocksText="0">
      <xdr:nvSpPr>
        <xdr:cNvPr id="6" name="pole tekstowe 11"/>
        <xdr:cNvSpPr txBox="1">
          <a:spLocks noChangeArrowheads="1"/>
        </xdr:cNvSpPr>
      </xdr:nvSpPr>
      <xdr:spPr>
        <a:xfrm>
          <a:off x="5715000" y="5133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390525</xdr:colOff>
      <xdr:row>6</xdr:row>
      <xdr:rowOff>0</xdr:rowOff>
    </xdr:from>
    <xdr:ext cx="209550" cy="266700"/>
    <xdr:sp fLocksText="0">
      <xdr:nvSpPr>
        <xdr:cNvPr id="7" name="pole tekstowe 12"/>
        <xdr:cNvSpPr txBox="1">
          <a:spLocks noChangeArrowheads="1"/>
        </xdr:cNvSpPr>
      </xdr:nvSpPr>
      <xdr:spPr>
        <a:xfrm>
          <a:off x="5715000" y="2219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390525</xdr:colOff>
      <xdr:row>11</xdr:row>
      <xdr:rowOff>0</xdr:rowOff>
    </xdr:from>
    <xdr:ext cx="209550" cy="266700"/>
    <xdr:sp fLocksText="0">
      <xdr:nvSpPr>
        <xdr:cNvPr id="8" name="pole tekstowe 13"/>
        <xdr:cNvSpPr txBox="1">
          <a:spLocks noChangeArrowheads="1"/>
        </xdr:cNvSpPr>
      </xdr:nvSpPr>
      <xdr:spPr>
        <a:xfrm>
          <a:off x="5715000" y="3838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390525</xdr:colOff>
      <xdr:row>11</xdr:row>
      <xdr:rowOff>0</xdr:rowOff>
    </xdr:from>
    <xdr:ext cx="209550" cy="266700"/>
    <xdr:sp fLocksText="0">
      <xdr:nvSpPr>
        <xdr:cNvPr id="9" name="pole tekstowe 14"/>
        <xdr:cNvSpPr txBox="1">
          <a:spLocks noChangeArrowheads="1"/>
        </xdr:cNvSpPr>
      </xdr:nvSpPr>
      <xdr:spPr>
        <a:xfrm>
          <a:off x="5715000" y="3838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266700"/>
    <xdr:sp fLocksText="0">
      <xdr:nvSpPr>
        <xdr:cNvPr id="10" name="pole tekstowe 15"/>
        <xdr:cNvSpPr txBox="1">
          <a:spLocks noChangeArrowheads="1"/>
        </xdr:cNvSpPr>
      </xdr:nvSpPr>
      <xdr:spPr>
        <a:xfrm>
          <a:off x="5715000" y="5133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375" style="23" customWidth="1"/>
    <col min="2" max="2" width="16.875" style="0" customWidth="1"/>
    <col min="3" max="3" width="46.875" style="0" customWidth="1"/>
    <col min="4" max="4" width="11.125" style="23" customWidth="1"/>
    <col min="5" max="5" width="4.125" style="23" customWidth="1"/>
    <col min="6" max="6" width="5.375" style="0" customWidth="1"/>
    <col min="7" max="7" width="8.125" style="4" customWidth="1"/>
    <col min="8" max="8" width="10.125" style="4" customWidth="1"/>
    <col min="9" max="9" width="5.625" style="4" customWidth="1"/>
    <col min="10" max="10" width="8.875" style="4" customWidth="1"/>
    <col min="11" max="11" width="9.25390625" style="4" customWidth="1"/>
    <col min="12" max="12" width="5.00390625" style="23" customWidth="1"/>
  </cols>
  <sheetData>
    <row r="1" spans="1:12" s="76" customFormat="1" ht="21.75" customHeight="1">
      <c r="A1" s="23"/>
      <c r="B1"/>
      <c r="C1"/>
      <c r="D1" s="23"/>
      <c r="E1" s="23"/>
      <c r="F1"/>
      <c r="G1" s="4"/>
      <c r="H1" s="4"/>
      <c r="I1" s="4"/>
      <c r="J1" s="4"/>
      <c r="K1" s="234" t="s">
        <v>260</v>
      </c>
      <c r="L1" s="234"/>
    </row>
    <row r="2" spans="1:12" s="76" customFormat="1" ht="21.75" customHeight="1">
      <c r="A2" s="235" t="s">
        <v>261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76" customFormat="1" ht="21.75" customHeight="1">
      <c r="A3" s="23"/>
      <c r="B3"/>
      <c r="C3"/>
      <c r="D3" s="23"/>
      <c r="E3" s="23"/>
      <c r="F3"/>
      <c r="G3" s="4"/>
      <c r="H3" s="4"/>
      <c r="I3" s="4"/>
      <c r="J3" s="4"/>
      <c r="K3" s="4"/>
      <c r="L3" s="23"/>
    </row>
    <row r="4" spans="1:12" s="76" customFormat="1" ht="21.75" customHeight="1">
      <c r="A4" s="231" t="s">
        <v>55</v>
      </c>
      <c r="B4" s="231" t="s">
        <v>85</v>
      </c>
      <c r="C4" s="227" t="s">
        <v>54</v>
      </c>
      <c r="D4" s="228"/>
      <c r="E4" s="231" t="s">
        <v>259</v>
      </c>
      <c r="F4" s="231" t="s">
        <v>57</v>
      </c>
      <c r="G4" s="233" t="s">
        <v>58</v>
      </c>
      <c r="H4" s="233" t="s">
        <v>59</v>
      </c>
      <c r="I4" s="236" t="s">
        <v>60</v>
      </c>
      <c r="J4" s="237"/>
      <c r="K4" s="238" t="s">
        <v>61</v>
      </c>
      <c r="L4" s="239" t="s">
        <v>188</v>
      </c>
    </row>
    <row r="5" spans="1:12" s="52" customFormat="1" ht="21.75" customHeight="1" thickBot="1">
      <c r="A5" s="232"/>
      <c r="B5" s="232"/>
      <c r="C5" s="229"/>
      <c r="D5" s="230"/>
      <c r="E5" s="232"/>
      <c r="F5" s="232"/>
      <c r="G5" s="232"/>
      <c r="H5" s="232"/>
      <c r="I5" s="15" t="s">
        <v>189</v>
      </c>
      <c r="J5" s="14" t="s">
        <v>190</v>
      </c>
      <c r="K5" s="232"/>
      <c r="L5" s="240"/>
    </row>
    <row r="6" spans="1:12" s="90" customFormat="1" ht="22.5" customHeight="1" thickTop="1">
      <c r="A6" s="92">
        <v>1</v>
      </c>
      <c r="B6" s="91" t="s">
        <v>171</v>
      </c>
      <c r="C6" s="99" t="s">
        <v>172</v>
      </c>
      <c r="D6" s="126" t="s">
        <v>255</v>
      </c>
      <c r="E6" s="92" t="s">
        <v>0</v>
      </c>
      <c r="F6" s="93">
        <v>20</v>
      </c>
      <c r="G6" s="91">
        <v>4</v>
      </c>
      <c r="H6" s="94">
        <f aca="true" t="shared" si="0" ref="H6:H36">SUM(F6*G6)</f>
        <v>80</v>
      </c>
      <c r="I6" s="88">
        <v>0.23</v>
      </c>
      <c r="J6" s="89">
        <f>I6*H6</f>
        <v>18.400000000000002</v>
      </c>
      <c r="K6" s="94">
        <f>J6+H6</f>
        <v>98.4</v>
      </c>
      <c r="L6" s="109">
        <v>20</v>
      </c>
    </row>
    <row r="7" spans="1:12" ht="22.5" customHeight="1">
      <c r="A7" s="92">
        <v>2</v>
      </c>
      <c r="B7" s="2" t="s">
        <v>111</v>
      </c>
      <c r="C7" s="75" t="s">
        <v>249</v>
      </c>
      <c r="D7" s="123" t="s">
        <v>255</v>
      </c>
      <c r="E7" s="1" t="s">
        <v>0</v>
      </c>
      <c r="F7" s="20">
        <v>50</v>
      </c>
      <c r="G7" s="6">
        <v>3.5</v>
      </c>
      <c r="H7" s="5">
        <f t="shared" si="0"/>
        <v>175</v>
      </c>
      <c r="I7" s="22">
        <v>0.23</v>
      </c>
      <c r="J7" s="13">
        <f>I7*H7</f>
        <v>40.25</v>
      </c>
      <c r="K7" s="9">
        <f>J7+H7</f>
        <v>215.25</v>
      </c>
      <c r="L7" s="110">
        <v>47</v>
      </c>
    </row>
    <row r="8" spans="1:12" ht="22.5" customHeight="1">
      <c r="A8" s="92">
        <v>3</v>
      </c>
      <c r="B8" s="2" t="s">
        <v>120</v>
      </c>
      <c r="C8" s="75" t="s">
        <v>250</v>
      </c>
      <c r="D8" s="123" t="s">
        <v>255</v>
      </c>
      <c r="E8" s="1" t="s">
        <v>0</v>
      </c>
      <c r="F8" s="20">
        <v>10</v>
      </c>
      <c r="G8" s="6">
        <v>4</v>
      </c>
      <c r="H8" s="5">
        <f t="shared" si="0"/>
        <v>40</v>
      </c>
      <c r="I8" s="22">
        <v>0.23</v>
      </c>
      <c r="J8" s="13">
        <f>I8*H8</f>
        <v>9.200000000000001</v>
      </c>
      <c r="K8" s="9">
        <f>J8+H8</f>
        <v>49.2</v>
      </c>
      <c r="L8" s="110">
        <v>6</v>
      </c>
    </row>
    <row r="9" spans="1:12" s="90" customFormat="1" ht="22.5" customHeight="1">
      <c r="A9" s="92">
        <v>4</v>
      </c>
      <c r="B9" s="91" t="s">
        <v>130</v>
      </c>
      <c r="C9" s="99" t="s">
        <v>131</v>
      </c>
      <c r="D9" s="123" t="s">
        <v>255</v>
      </c>
      <c r="E9" s="92" t="s">
        <v>0</v>
      </c>
      <c r="F9" s="93">
        <v>40</v>
      </c>
      <c r="G9" s="91">
        <v>4.5</v>
      </c>
      <c r="H9" s="94">
        <f t="shared" si="0"/>
        <v>180</v>
      </c>
      <c r="I9" s="88">
        <v>0.23</v>
      </c>
      <c r="J9" s="89">
        <f aca="true" t="shared" si="1" ref="J9:J16">I9*H9</f>
        <v>41.4</v>
      </c>
      <c r="K9" s="94">
        <f aca="true" t="shared" si="2" ref="K9:K16">J9+H9</f>
        <v>221.4</v>
      </c>
      <c r="L9" s="109">
        <v>36</v>
      </c>
    </row>
    <row r="10" spans="1:12" s="90" customFormat="1" ht="22.5" customHeight="1">
      <c r="A10" s="92">
        <v>5</v>
      </c>
      <c r="B10" s="91" t="s">
        <v>144</v>
      </c>
      <c r="C10" s="99" t="s">
        <v>145</v>
      </c>
      <c r="D10" s="123" t="s">
        <v>255</v>
      </c>
      <c r="E10" s="92" t="s">
        <v>0</v>
      </c>
      <c r="F10" s="93">
        <v>30</v>
      </c>
      <c r="G10" s="91">
        <v>4</v>
      </c>
      <c r="H10" s="94">
        <f t="shared" si="0"/>
        <v>120</v>
      </c>
      <c r="I10" s="88">
        <v>0.23</v>
      </c>
      <c r="J10" s="89">
        <f t="shared" si="1"/>
        <v>27.6</v>
      </c>
      <c r="K10" s="94">
        <f t="shared" si="2"/>
        <v>147.6</v>
      </c>
      <c r="L10" s="109">
        <v>30</v>
      </c>
    </row>
    <row r="11" spans="1:12" s="90" customFormat="1" ht="22.5" customHeight="1">
      <c r="A11" s="92">
        <v>6</v>
      </c>
      <c r="B11" s="91" t="s">
        <v>132</v>
      </c>
      <c r="C11" s="99" t="s">
        <v>143</v>
      </c>
      <c r="D11" s="123" t="s">
        <v>255</v>
      </c>
      <c r="E11" s="92" t="s">
        <v>0</v>
      </c>
      <c r="F11" s="93">
        <v>10</v>
      </c>
      <c r="G11" s="91">
        <v>4.5</v>
      </c>
      <c r="H11" s="94">
        <f t="shared" si="0"/>
        <v>45</v>
      </c>
      <c r="I11" s="88">
        <v>0.23</v>
      </c>
      <c r="J11" s="89">
        <f t="shared" si="1"/>
        <v>10.35</v>
      </c>
      <c r="K11" s="94">
        <f t="shared" si="2"/>
        <v>55.35</v>
      </c>
      <c r="L11" s="109">
        <v>7</v>
      </c>
    </row>
    <row r="12" spans="1:12" s="90" customFormat="1" ht="22.5" customHeight="1">
      <c r="A12" s="92">
        <v>7</v>
      </c>
      <c r="B12" s="91" t="s">
        <v>141</v>
      </c>
      <c r="C12" s="99" t="s">
        <v>248</v>
      </c>
      <c r="D12" s="123" t="s">
        <v>255</v>
      </c>
      <c r="E12" s="92" t="s">
        <v>0</v>
      </c>
      <c r="F12" s="93">
        <v>20</v>
      </c>
      <c r="G12" s="91">
        <v>4</v>
      </c>
      <c r="H12" s="94">
        <f t="shared" si="0"/>
        <v>80</v>
      </c>
      <c r="I12" s="88">
        <v>0.23</v>
      </c>
      <c r="J12" s="89">
        <f t="shared" si="1"/>
        <v>18.400000000000002</v>
      </c>
      <c r="K12" s="94">
        <f t="shared" si="2"/>
        <v>98.4</v>
      </c>
      <c r="L12" s="109">
        <v>18</v>
      </c>
    </row>
    <row r="13" spans="1:12" s="90" customFormat="1" ht="22.5" customHeight="1">
      <c r="A13" s="92">
        <v>8</v>
      </c>
      <c r="B13" s="91" t="s">
        <v>175</v>
      </c>
      <c r="C13" s="99" t="s">
        <v>176</v>
      </c>
      <c r="D13" s="123" t="s">
        <v>255</v>
      </c>
      <c r="E13" s="92" t="s">
        <v>0</v>
      </c>
      <c r="F13" s="93">
        <v>20</v>
      </c>
      <c r="G13" s="91">
        <v>4</v>
      </c>
      <c r="H13" s="94">
        <f t="shared" si="0"/>
        <v>80</v>
      </c>
      <c r="I13" s="88">
        <v>0.23</v>
      </c>
      <c r="J13" s="89">
        <f t="shared" si="1"/>
        <v>18.400000000000002</v>
      </c>
      <c r="K13" s="94">
        <f t="shared" si="2"/>
        <v>98.4</v>
      </c>
      <c r="L13" s="109">
        <v>20</v>
      </c>
    </row>
    <row r="14" spans="1:12" s="90" customFormat="1" ht="22.5" customHeight="1">
      <c r="A14" s="92">
        <v>9</v>
      </c>
      <c r="B14" s="91" t="s">
        <v>177</v>
      </c>
      <c r="C14" s="99" t="s">
        <v>178</v>
      </c>
      <c r="D14" s="123" t="s">
        <v>255</v>
      </c>
      <c r="E14" s="92" t="s">
        <v>0</v>
      </c>
      <c r="F14" s="93">
        <v>55</v>
      </c>
      <c r="G14" s="91">
        <v>4</v>
      </c>
      <c r="H14" s="94">
        <f t="shared" si="0"/>
        <v>220</v>
      </c>
      <c r="I14" s="88">
        <v>0.23</v>
      </c>
      <c r="J14" s="89">
        <f t="shared" si="1"/>
        <v>50.6</v>
      </c>
      <c r="K14" s="94">
        <f t="shared" si="2"/>
        <v>270.6</v>
      </c>
      <c r="L14" s="109">
        <v>54</v>
      </c>
    </row>
    <row r="15" spans="1:12" s="108" customFormat="1" ht="22.5" customHeight="1">
      <c r="A15" s="92">
        <v>10</v>
      </c>
      <c r="B15" s="102" t="s">
        <v>169</v>
      </c>
      <c r="C15" s="121" t="s">
        <v>170</v>
      </c>
      <c r="D15" s="123" t="s">
        <v>255</v>
      </c>
      <c r="E15" s="103" t="s">
        <v>0</v>
      </c>
      <c r="F15" s="104">
        <v>50</v>
      </c>
      <c r="G15" s="102">
        <v>4.5</v>
      </c>
      <c r="H15" s="105">
        <f t="shared" si="0"/>
        <v>225</v>
      </c>
      <c r="I15" s="106">
        <v>0.23</v>
      </c>
      <c r="J15" s="107">
        <f t="shared" si="1"/>
        <v>51.75</v>
      </c>
      <c r="K15" s="105">
        <f t="shared" si="2"/>
        <v>276.75</v>
      </c>
      <c r="L15" s="111">
        <v>50</v>
      </c>
    </row>
    <row r="16" spans="1:12" s="90" customFormat="1" ht="22.5" customHeight="1">
      <c r="A16" s="92">
        <v>11</v>
      </c>
      <c r="B16" s="91" t="s">
        <v>129</v>
      </c>
      <c r="C16" s="99" t="s">
        <v>251</v>
      </c>
      <c r="D16" s="123" t="s">
        <v>255</v>
      </c>
      <c r="E16" s="92" t="s">
        <v>0</v>
      </c>
      <c r="F16" s="93">
        <v>30</v>
      </c>
      <c r="G16" s="91">
        <v>5.5</v>
      </c>
      <c r="H16" s="93">
        <f t="shared" si="0"/>
        <v>165</v>
      </c>
      <c r="I16" s="88">
        <v>0.23</v>
      </c>
      <c r="J16" s="89">
        <f t="shared" si="1"/>
        <v>37.95</v>
      </c>
      <c r="K16" s="94">
        <f t="shared" si="2"/>
        <v>202.95</v>
      </c>
      <c r="L16" s="109">
        <v>26.5</v>
      </c>
    </row>
    <row r="17" spans="1:12" s="90" customFormat="1" ht="22.5" customHeight="1">
      <c r="A17" s="92">
        <v>12</v>
      </c>
      <c r="B17" s="91" t="s">
        <v>186</v>
      </c>
      <c r="C17" s="99" t="s">
        <v>252</v>
      </c>
      <c r="D17" s="123" t="s">
        <v>255</v>
      </c>
      <c r="E17" s="92" t="s">
        <v>0</v>
      </c>
      <c r="F17" s="93">
        <v>3</v>
      </c>
      <c r="G17" s="91">
        <v>6</v>
      </c>
      <c r="H17" s="96">
        <f t="shared" si="0"/>
        <v>18</v>
      </c>
      <c r="I17" s="97">
        <v>0.23</v>
      </c>
      <c r="J17" s="98">
        <f>I17*H17</f>
        <v>4.140000000000001</v>
      </c>
      <c r="K17" s="94">
        <f aca="true" t="shared" si="3" ref="K17:K22">J17+H17</f>
        <v>22.14</v>
      </c>
      <c r="L17" s="109">
        <v>0.6</v>
      </c>
    </row>
    <row r="18" spans="1:12" s="90" customFormat="1" ht="22.5" customHeight="1">
      <c r="A18" s="92">
        <v>13</v>
      </c>
      <c r="B18" s="91" t="s">
        <v>184</v>
      </c>
      <c r="C18" s="99" t="s">
        <v>185</v>
      </c>
      <c r="D18" s="123" t="s">
        <v>255</v>
      </c>
      <c r="E18" s="92" t="s">
        <v>0</v>
      </c>
      <c r="F18" s="93">
        <v>5</v>
      </c>
      <c r="G18" s="91">
        <v>6</v>
      </c>
      <c r="H18" s="94">
        <f t="shared" si="0"/>
        <v>30</v>
      </c>
      <c r="I18" s="88">
        <v>0.23</v>
      </c>
      <c r="J18" s="89">
        <f>I18*H18</f>
        <v>6.9</v>
      </c>
      <c r="K18" s="94">
        <f t="shared" si="3"/>
        <v>36.9</v>
      </c>
      <c r="L18" s="109">
        <v>1.45</v>
      </c>
    </row>
    <row r="19" spans="1:12" s="90" customFormat="1" ht="22.5" customHeight="1">
      <c r="A19" s="92">
        <v>14</v>
      </c>
      <c r="B19" s="91" t="s">
        <v>162</v>
      </c>
      <c r="C19" s="99" t="s">
        <v>163</v>
      </c>
      <c r="D19" s="123" t="s">
        <v>255</v>
      </c>
      <c r="E19" s="92" t="s">
        <v>0</v>
      </c>
      <c r="F19" s="93">
        <v>75</v>
      </c>
      <c r="G19" s="91">
        <v>5.5</v>
      </c>
      <c r="H19" s="94">
        <f t="shared" si="0"/>
        <v>412.5</v>
      </c>
      <c r="I19" s="88">
        <v>0.23</v>
      </c>
      <c r="J19" s="89">
        <f aca="true" t="shared" si="4" ref="J19:J36">I19*H19</f>
        <v>94.875</v>
      </c>
      <c r="K19" s="94">
        <f t="shared" si="3"/>
        <v>507.375</v>
      </c>
      <c r="L19" s="109">
        <v>71</v>
      </c>
    </row>
    <row r="20" spans="1:12" s="90" customFormat="1" ht="22.5" customHeight="1">
      <c r="A20" s="92">
        <v>15</v>
      </c>
      <c r="B20" s="91" t="s">
        <v>148</v>
      </c>
      <c r="C20" s="99" t="s">
        <v>253</v>
      </c>
      <c r="D20" s="123" t="s">
        <v>255</v>
      </c>
      <c r="E20" s="92" t="s">
        <v>0</v>
      </c>
      <c r="F20" s="93">
        <v>50</v>
      </c>
      <c r="G20" s="91">
        <v>4.5</v>
      </c>
      <c r="H20" s="94">
        <f t="shared" si="0"/>
        <v>225</v>
      </c>
      <c r="I20" s="88">
        <v>0.23</v>
      </c>
      <c r="J20" s="89">
        <f t="shared" si="4"/>
        <v>51.75</v>
      </c>
      <c r="K20" s="94">
        <f t="shared" si="3"/>
        <v>276.75</v>
      </c>
      <c r="L20" s="109">
        <v>50</v>
      </c>
    </row>
    <row r="21" spans="1:12" s="90" customFormat="1" ht="22.5" customHeight="1">
      <c r="A21" s="92">
        <v>16</v>
      </c>
      <c r="B21" s="91" t="s">
        <v>173</v>
      </c>
      <c r="C21" s="99" t="s">
        <v>254</v>
      </c>
      <c r="D21" s="123" t="s">
        <v>255</v>
      </c>
      <c r="E21" s="92" t="s">
        <v>0</v>
      </c>
      <c r="F21" s="93">
        <v>50</v>
      </c>
      <c r="G21" s="91">
        <v>5</v>
      </c>
      <c r="H21" s="94">
        <f t="shared" si="0"/>
        <v>250</v>
      </c>
      <c r="I21" s="88">
        <v>0.23</v>
      </c>
      <c r="J21" s="89">
        <f t="shared" si="4"/>
        <v>57.5</v>
      </c>
      <c r="K21" s="94">
        <f t="shared" si="3"/>
        <v>307.5</v>
      </c>
      <c r="L21" s="109">
        <v>50</v>
      </c>
    </row>
    <row r="22" spans="1:12" s="90" customFormat="1" ht="22.5" customHeight="1">
      <c r="A22" s="92">
        <v>17</v>
      </c>
      <c r="B22" s="91" t="s">
        <v>160</v>
      </c>
      <c r="C22" s="99" t="s">
        <v>161</v>
      </c>
      <c r="D22" s="124">
        <v>45</v>
      </c>
      <c r="E22" s="92" t="s">
        <v>0</v>
      </c>
      <c r="F22" s="93">
        <v>25</v>
      </c>
      <c r="G22" s="91">
        <v>6</v>
      </c>
      <c r="H22" s="94">
        <f t="shared" si="0"/>
        <v>150</v>
      </c>
      <c r="I22" s="88">
        <v>0.23</v>
      </c>
      <c r="J22" s="89">
        <f t="shared" si="4"/>
        <v>34.5</v>
      </c>
      <c r="K22" s="94">
        <f t="shared" si="3"/>
        <v>184.5</v>
      </c>
      <c r="L22" s="109">
        <v>22.5</v>
      </c>
    </row>
    <row r="23" spans="1:12" s="90" customFormat="1" ht="22.5" customHeight="1">
      <c r="A23" s="92">
        <v>18</v>
      </c>
      <c r="B23" s="95" t="s">
        <v>133</v>
      </c>
      <c r="C23" s="122" t="s">
        <v>134</v>
      </c>
      <c r="D23" s="124">
        <v>45</v>
      </c>
      <c r="E23" s="92" t="s">
        <v>0</v>
      </c>
      <c r="F23" s="93">
        <v>5</v>
      </c>
      <c r="G23" s="91">
        <v>5.8</v>
      </c>
      <c r="H23" s="94">
        <f t="shared" si="0"/>
        <v>29</v>
      </c>
      <c r="I23" s="88">
        <v>0.23</v>
      </c>
      <c r="J23" s="89">
        <f t="shared" si="4"/>
        <v>6.67</v>
      </c>
      <c r="K23" s="94">
        <f aca="true" t="shared" si="5" ref="K23:K28">J23+H23</f>
        <v>35.67</v>
      </c>
      <c r="L23" s="109">
        <v>4</v>
      </c>
    </row>
    <row r="24" spans="1:12" s="90" customFormat="1" ht="22.5" customHeight="1">
      <c r="A24" s="92">
        <v>19</v>
      </c>
      <c r="B24" s="91" t="s">
        <v>135</v>
      </c>
      <c r="C24" s="99" t="s">
        <v>136</v>
      </c>
      <c r="D24" s="124">
        <v>45</v>
      </c>
      <c r="E24" s="92" t="s">
        <v>0</v>
      </c>
      <c r="F24" s="93">
        <v>30</v>
      </c>
      <c r="G24" s="91">
        <v>5.8</v>
      </c>
      <c r="H24" s="94">
        <f t="shared" si="0"/>
        <v>174</v>
      </c>
      <c r="I24" s="88">
        <v>0.23</v>
      </c>
      <c r="J24" s="89">
        <f t="shared" si="4"/>
        <v>40.02</v>
      </c>
      <c r="K24" s="94">
        <f t="shared" si="5"/>
        <v>214.02</v>
      </c>
      <c r="L24" s="109">
        <v>30</v>
      </c>
    </row>
    <row r="25" spans="1:12" s="90" customFormat="1" ht="22.5" customHeight="1">
      <c r="A25" s="92">
        <v>20</v>
      </c>
      <c r="B25" s="91" t="s">
        <v>137</v>
      </c>
      <c r="C25" s="99" t="s">
        <v>138</v>
      </c>
      <c r="D25" s="124">
        <v>45</v>
      </c>
      <c r="E25" s="92" t="s">
        <v>0</v>
      </c>
      <c r="F25" s="93">
        <v>35</v>
      </c>
      <c r="G25" s="91">
        <v>6</v>
      </c>
      <c r="H25" s="94">
        <f t="shared" si="0"/>
        <v>210</v>
      </c>
      <c r="I25" s="88">
        <v>0.23</v>
      </c>
      <c r="J25" s="89">
        <f t="shared" si="4"/>
        <v>48.300000000000004</v>
      </c>
      <c r="K25" s="94">
        <f t="shared" si="5"/>
        <v>258.3</v>
      </c>
      <c r="L25" s="109">
        <v>33</v>
      </c>
    </row>
    <row r="26" spans="1:12" s="90" customFormat="1" ht="22.5" customHeight="1">
      <c r="A26" s="92">
        <v>21</v>
      </c>
      <c r="B26" s="91" t="s">
        <v>139</v>
      </c>
      <c r="C26" s="99" t="s">
        <v>140</v>
      </c>
      <c r="D26" s="124">
        <v>45</v>
      </c>
      <c r="E26" s="92" t="s">
        <v>0</v>
      </c>
      <c r="F26" s="93">
        <v>30</v>
      </c>
      <c r="G26" s="91">
        <v>6.2</v>
      </c>
      <c r="H26" s="94">
        <f t="shared" si="0"/>
        <v>186</v>
      </c>
      <c r="I26" s="88">
        <v>0.23</v>
      </c>
      <c r="J26" s="89">
        <f t="shared" si="4"/>
        <v>42.78</v>
      </c>
      <c r="K26" s="94">
        <f t="shared" si="5"/>
        <v>228.78</v>
      </c>
      <c r="L26" s="109">
        <v>29</v>
      </c>
    </row>
    <row r="27" spans="1:12" s="90" customFormat="1" ht="22.5" customHeight="1">
      <c r="A27" s="92">
        <v>22</v>
      </c>
      <c r="B27" s="91" t="s">
        <v>179</v>
      </c>
      <c r="C27" s="99" t="s">
        <v>180</v>
      </c>
      <c r="D27" s="124">
        <v>45</v>
      </c>
      <c r="E27" s="92" t="s">
        <v>0</v>
      </c>
      <c r="F27" s="93">
        <v>50</v>
      </c>
      <c r="G27" s="91">
        <v>6.5</v>
      </c>
      <c r="H27" s="94">
        <f t="shared" si="0"/>
        <v>325</v>
      </c>
      <c r="I27" s="88">
        <v>0.23</v>
      </c>
      <c r="J27" s="89">
        <f>I27*H27</f>
        <v>74.75</v>
      </c>
      <c r="K27" s="94">
        <f>J27+H27</f>
        <v>399.75</v>
      </c>
      <c r="L27" s="109">
        <v>50</v>
      </c>
    </row>
    <row r="28" spans="1:12" s="90" customFormat="1" ht="22.5" customHeight="1">
      <c r="A28" s="92">
        <v>23</v>
      </c>
      <c r="B28" s="91" t="s">
        <v>154</v>
      </c>
      <c r="C28" s="99" t="s">
        <v>155</v>
      </c>
      <c r="D28" s="123"/>
      <c r="E28" s="92" t="s">
        <v>0</v>
      </c>
      <c r="F28" s="93">
        <v>25</v>
      </c>
      <c r="G28" s="91">
        <v>4</v>
      </c>
      <c r="H28" s="94">
        <f t="shared" si="0"/>
        <v>100</v>
      </c>
      <c r="I28" s="88">
        <v>0.23</v>
      </c>
      <c r="J28" s="89">
        <f t="shared" si="4"/>
        <v>23</v>
      </c>
      <c r="K28" s="94">
        <f t="shared" si="5"/>
        <v>123</v>
      </c>
      <c r="L28" s="109">
        <v>22.4</v>
      </c>
    </row>
    <row r="29" spans="1:12" s="90" customFormat="1" ht="22.5" customHeight="1">
      <c r="A29" s="92">
        <v>24</v>
      </c>
      <c r="B29" s="91" t="s">
        <v>167</v>
      </c>
      <c r="C29" s="99" t="s">
        <v>168</v>
      </c>
      <c r="D29" s="123"/>
      <c r="E29" s="92" t="s">
        <v>0</v>
      </c>
      <c r="F29" s="93">
        <v>25</v>
      </c>
      <c r="G29" s="91">
        <v>5</v>
      </c>
      <c r="H29" s="94">
        <f t="shared" si="0"/>
        <v>125</v>
      </c>
      <c r="I29" s="88">
        <v>0.23</v>
      </c>
      <c r="J29" s="89">
        <f t="shared" si="4"/>
        <v>28.75</v>
      </c>
      <c r="K29" s="94">
        <f aca="true" t="shared" si="6" ref="K29:K37">J29+H29</f>
        <v>153.75</v>
      </c>
      <c r="L29" s="109">
        <v>24</v>
      </c>
    </row>
    <row r="30" spans="1:12" s="90" customFormat="1" ht="22.5" customHeight="1">
      <c r="A30" s="92">
        <v>25</v>
      </c>
      <c r="B30" s="91" t="s">
        <v>164</v>
      </c>
      <c r="C30" s="99" t="s">
        <v>165</v>
      </c>
      <c r="D30" s="123"/>
      <c r="E30" s="92" t="s">
        <v>67</v>
      </c>
      <c r="F30" s="93">
        <v>10</v>
      </c>
      <c r="G30" s="91">
        <v>4</v>
      </c>
      <c r="H30" s="94">
        <f t="shared" si="0"/>
        <v>40</v>
      </c>
      <c r="I30" s="88">
        <v>0.23</v>
      </c>
      <c r="J30" s="89">
        <f t="shared" si="4"/>
        <v>9.200000000000001</v>
      </c>
      <c r="K30" s="94">
        <f t="shared" si="6"/>
        <v>49.2</v>
      </c>
      <c r="L30" s="109">
        <v>6</v>
      </c>
    </row>
    <row r="31" spans="1:12" s="90" customFormat="1" ht="22.5" customHeight="1">
      <c r="A31" s="92">
        <v>26</v>
      </c>
      <c r="B31" s="91" t="s">
        <v>146</v>
      </c>
      <c r="C31" s="99" t="s">
        <v>147</v>
      </c>
      <c r="D31" s="123"/>
      <c r="E31" s="92" t="s">
        <v>0</v>
      </c>
      <c r="F31" s="93">
        <v>10</v>
      </c>
      <c r="G31" s="91">
        <v>5</v>
      </c>
      <c r="H31" s="94">
        <f t="shared" si="0"/>
        <v>50</v>
      </c>
      <c r="I31" s="88">
        <v>0.23</v>
      </c>
      <c r="J31" s="89">
        <f t="shared" si="4"/>
        <v>11.5</v>
      </c>
      <c r="K31" s="94">
        <f t="shared" si="6"/>
        <v>61.5</v>
      </c>
      <c r="L31" s="109">
        <v>10</v>
      </c>
    </row>
    <row r="32" spans="1:12" s="90" customFormat="1" ht="22.5" customHeight="1">
      <c r="A32" s="92">
        <v>27</v>
      </c>
      <c r="B32" s="84" t="s">
        <v>123</v>
      </c>
      <c r="C32" s="101" t="s">
        <v>124</v>
      </c>
      <c r="D32" s="125"/>
      <c r="E32" s="85" t="s">
        <v>193</v>
      </c>
      <c r="F32" s="86">
        <v>5</v>
      </c>
      <c r="G32" s="84">
        <v>245</v>
      </c>
      <c r="H32" s="87">
        <f t="shared" si="0"/>
        <v>1225</v>
      </c>
      <c r="I32" s="88">
        <v>0.23</v>
      </c>
      <c r="J32" s="89">
        <f t="shared" si="4"/>
        <v>281.75</v>
      </c>
      <c r="K32" s="87">
        <f t="shared" si="6"/>
        <v>1506.75</v>
      </c>
      <c r="L32" s="112">
        <v>5</v>
      </c>
    </row>
    <row r="33" spans="1:12" s="90" customFormat="1" ht="22.5" customHeight="1">
      <c r="A33" s="92">
        <v>28</v>
      </c>
      <c r="B33" s="91" t="s">
        <v>125</v>
      </c>
      <c r="C33" s="99" t="s">
        <v>126</v>
      </c>
      <c r="D33" s="123"/>
      <c r="E33" s="92" t="s">
        <v>193</v>
      </c>
      <c r="F33" s="93">
        <v>5</v>
      </c>
      <c r="G33" s="91">
        <v>320</v>
      </c>
      <c r="H33" s="94">
        <f t="shared" si="0"/>
        <v>1600</v>
      </c>
      <c r="I33" s="88">
        <v>0.23</v>
      </c>
      <c r="J33" s="89">
        <f t="shared" si="4"/>
        <v>368</v>
      </c>
      <c r="K33" s="94">
        <f t="shared" si="6"/>
        <v>1968</v>
      </c>
      <c r="L33" s="109">
        <v>5</v>
      </c>
    </row>
    <row r="34" spans="1:12" s="90" customFormat="1" ht="22.5" customHeight="1">
      <c r="A34" s="92">
        <v>29</v>
      </c>
      <c r="B34" s="91" t="s">
        <v>150</v>
      </c>
      <c r="C34" s="99" t="s">
        <v>151</v>
      </c>
      <c r="D34" s="123"/>
      <c r="E34" s="92" t="s">
        <v>0</v>
      </c>
      <c r="F34" s="93">
        <v>140</v>
      </c>
      <c r="G34" s="91">
        <v>4</v>
      </c>
      <c r="H34" s="94">
        <f t="shared" si="0"/>
        <v>560</v>
      </c>
      <c r="I34" s="88">
        <v>0.23</v>
      </c>
      <c r="J34" s="89">
        <f t="shared" si="4"/>
        <v>128.8</v>
      </c>
      <c r="K34" s="94">
        <f t="shared" si="6"/>
        <v>688.8</v>
      </c>
      <c r="L34" s="109">
        <v>132</v>
      </c>
    </row>
    <row r="35" spans="1:12" s="90" customFormat="1" ht="22.5" customHeight="1">
      <c r="A35" s="92">
        <v>30</v>
      </c>
      <c r="B35" s="91" t="s">
        <v>152</v>
      </c>
      <c r="C35" s="99" t="s">
        <v>153</v>
      </c>
      <c r="D35" s="123"/>
      <c r="E35" s="92" t="s">
        <v>0</v>
      </c>
      <c r="F35" s="93">
        <v>170</v>
      </c>
      <c r="G35" s="91">
        <v>4</v>
      </c>
      <c r="H35" s="94">
        <f t="shared" si="0"/>
        <v>680</v>
      </c>
      <c r="I35" s="88">
        <v>0.23</v>
      </c>
      <c r="J35" s="89">
        <f t="shared" si="4"/>
        <v>156.4</v>
      </c>
      <c r="K35" s="94">
        <f t="shared" si="6"/>
        <v>836.4</v>
      </c>
      <c r="L35" s="109">
        <v>164</v>
      </c>
    </row>
    <row r="36" spans="1:12" s="90" customFormat="1" ht="22.5" customHeight="1">
      <c r="A36" s="92">
        <v>31</v>
      </c>
      <c r="B36" s="91" t="s">
        <v>156</v>
      </c>
      <c r="C36" s="99" t="s">
        <v>157</v>
      </c>
      <c r="D36" s="123"/>
      <c r="E36" s="92" t="s">
        <v>0</v>
      </c>
      <c r="F36" s="93">
        <v>60</v>
      </c>
      <c r="G36" s="91">
        <v>5</v>
      </c>
      <c r="H36" s="94">
        <f t="shared" si="0"/>
        <v>300</v>
      </c>
      <c r="I36" s="88">
        <v>0.23</v>
      </c>
      <c r="J36" s="89">
        <f t="shared" si="4"/>
        <v>69</v>
      </c>
      <c r="K36" s="94">
        <f t="shared" si="6"/>
        <v>369</v>
      </c>
      <c r="L36" s="109">
        <v>56</v>
      </c>
    </row>
    <row r="37" spans="1:12" s="113" customFormat="1" ht="21" customHeight="1">
      <c r="A37" s="115"/>
      <c r="B37" s="116"/>
      <c r="C37" s="116"/>
      <c r="D37" s="117"/>
      <c r="E37" s="117"/>
      <c r="F37" s="116"/>
      <c r="G37" s="118" t="s">
        <v>191</v>
      </c>
      <c r="H37" s="114">
        <f>SUM(H6:H36)</f>
        <v>8099.5</v>
      </c>
      <c r="I37" s="119" t="s">
        <v>192</v>
      </c>
      <c r="J37" s="119">
        <f>SUM(J6:J36)</f>
        <v>1862.885</v>
      </c>
      <c r="K37" s="119">
        <f t="shared" si="6"/>
        <v>9962.385</v>
      </c>
      <c r="L37" s="120" t="s">
        <v>192</v>
      </c>
    </row>
    <row r="38" spans="1:12" s="53" customFormat="1" ht="12.75">
      <c r="A38" s="54"/>
      <c r="D38" s="54"/>
      <c r="E38" s="54"/>
      <c r="G38" s="100"/>
      <c r="H38" s="100"/>
      <c r="I38" s="100"/>
      <c r="J38" s="100"/>
      <c r="K38" s="100"/>
      <c r="L38" s="54"/>
    </row>
    <row r="39" spans="1:12" s="53" customFormat="1" ht="12.75">
      <c r="A39" s="54"/>
      <c r="D39" s="54"/>
      <c r="E39" s="54"/>
      <c r="G39" s="100"/>
      <c r="H39" s="100"/>
      <c r="I39" s="100"/>
      <c r="J39" s="100"/>
      <c r="K39" s="100"/>
      <c r="L39" s="54"/>
    </row>
    <row r="40" spans="1:12" s="53" customFormat="1" ht="12.75">
      <c r="A40" s="54"/>
      <c r="D40" s="54"/>
      <c r="E40" s="54"/>
      <c r="G40" s="100"/>
      <c r="H40" s="100"/>
      <c r="I40" s="100"/>
      <c r="J40" s="100"/>
      <c r="K40" s="100"/>
      <c r="L40" s="54"/>
    </row>
    <row r="41" spans="1:12" s="53" customFormat="1" ht="12.75">
      <c r="A41" s="54"/>
      <c r="D41" s="54"/>
      <c r="E41" s="54"/>
      <c r="G41" s="100"/>
      <c r="H41" s="100"/>
      <c r="I41" s="100"/>
      <c r="J41" s="100"/>
      <c r="K41" s="100"/>
      <c r="L41" s="54"/>
    </row>
    <row r="42" spans="1:12" s="53" customFormat="1" ht="12.75">
      <c r="A42" s="54"/>
      <c r="D42" s="54"/>
      <c r="E42" s="54"/>
      <c r="G42" s="100"/>
      <c r="H42" s="100"/>
      <c r="I42" s="100"/>
      <c r="J42" s="100"/>
      <c r="K42" s="100"/>
      <c r="L42" s="54"/>
    </row>
    <row r="43" spans="1:12" s="53" customFormat="1" ht="12.75">
      <c r="A43" s="54"/>
      <c r="D43" s="54"/>
      <c r="E43" s="54"/>
      <c r="G43" s="100"/>
      <c r="H43" s="100"/>
      <c r="I43" s="100"/>
      <c r="J43" s="100"/>
      <c r="K43" s="100"/>
      <c r="L43" s="54"/>
    </row>
    <row r="44" spans="1:12" s="53" customFormat="1" ht="12.75">
      <c r="A44" s="54"/>
      <c r="D44" s="54"/>
      <c r="E44" s="54"/>
      <c r="G44" s="100"/>
      <c r="H44" s="100"/>
      <c r="I44" s="100"/>
      <c r="J44" s="100"/>
      <c r="K44" s="100"/>
      <c r="L44" s="54"/>
    </row>
    <row r="45" spans="1:12" s="53" customFormat="1" ht="12.75">
      <c r="A45" s="54"/>
      <c r="D45" s="54"/>
      <c r="E45" s="54"/>
      <c r="G45" s="100"/>
      <c r="H45" s="100"/>
      <c r="I45" s="100"/>
      <c r="J45" s="100"/>
      <c r="K45" s="100"/>
      <c r="L45" s="54"/>
    </row>
    <row r="46" spans="1:12" s="53" customFormat="1" ht="12.75">
      <c r="A46" s="54"/>
      <c r="D46" s="54"/>
      <c r="E46" s="54"/>
      <c r="G46" s="100"/>
      <c r="H46" s="100"/>
      <c r="I46" s="100"/>
      <c r="J46" s="100"/>
      <c r="K46" s="100"/>
      <c r="L46" s="54"/>
    </row>
  </sheetData>
  <sheetProtection/>
  <mergeCells count="12">
    <mergeCell ref="A4:A5"/>
    <mergeCell ref="B4:B5"/>
    <mergeCell ref="C4:D5"/>
    <mergeCell ref="E4:E5"/>
    <mergeCell ref="F4:F5"/>
    <mergeCell ref="G4:G5"/>
    <mergeCell ref="K1:L1"/>
    <mergeCell ref="A2:L2"/>
    <mergeCell ref="H4:H5"/>
    <mergeCell ref="I4:J4"/>
    <mergeCell ref="K4:K5"/>
    <mergeCell ref="L4:L5"/>
  </mergeCells>
  <conditionalFormatting sqref="B6">
    <cfRule type="duplicateValues" priority="3" dxfId="38" stopIfTrue="1">
      <formula>AND(COUNTIF($B$6:$B$6,B6)&gt;1,NOT(ISBLANK(B6)))</formula>
    </cfRule>
  </conditionalFormatting>
  <conditionalFormatting sqref="B7:B22">
    <cfRule type="duplicateValues" priority="2" dxfId="38" stopIfTrue="1">
      <formula>AND(COUNTIF($B$7:$B$22,B7)&gt;1,NOT(ISBLANK(B7)))</formula>
    </cfRule>
  </conditionalFormatting>
  <conditionalFormatting sqref="B1:B65536">
    <cfRule type="duplicateValues" priority="12" dxfId="38" stopIfTrue="1">
      <formula>AND(COUNTIF($B$1:$B$65536,B1)&gt;1,NOT(ISBLANK(B1)))</formula>
    </cfRule>
  </conditionalFormatting>
  <conditionalFormatting sqref="B4">
    <cfRule type="duplicateValues" priority="1" dxfId="38" stopIfTrue="1">
      <formula>AND(COUNTIF($B$4:$B$4,B4)&gt;1,NOT(ISBLANK(B4)))</formula>
    </cfRule>
  </conditionalFormatting>
  <printOptions horizontalCentered="1"/>
  <pageMargins left="0" right="0" top="0.1968503937007874" bottom="0.1968503937007874" header="0.5118110236220472" footer="0.5118110236220472"/>
  <pageSetup horizontalDpi="409" verticalDpi="409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375" style="23" customWidth="1"/>
    <col min="2" max="2" width="16.875" style="0" customWidth="1"/>
    <col min="3" max="3" width="46.875" style="0" customWidth="1"/>
    <col min="4" max="4" width="11.125" style="23" customWidth="1"/>
    <col min="5" max="5" width="4.125" style="23" customWidth="1"/>
    <col min="6" max="6" width="5.375" style="0" customWidth="1"/>
    <col min="7" max="7" width="8.125" style="4" customWidth="1"/>
    <col min="8" max="8" width="10.125" style="4" customWidth="1"/>
    <col min="9" max="9" width="5.625" style="4" customWidth="1"/>
    <col min="10" max="10" width="8.875" style="4" customWidth="1"/>
    <col min="11" max="11" width="9.25390625" style="4" customWidth="1"/>
    <col min="12" max="12" width="5.00390625" style="127" customWidth="1"/>
  </cols>
  <sheetData>
    <row r="1" spans="11:12" ht="12.75">
      <c r="K1" s="243" t="s">
        <v>264</v>
      </c>
      <c r="L1" s="243"/>
    </row>
    <row r="2" spans="1:12" ht="15.75">
      <c r="A2" s="244" t="s">
        <v>263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4" spans="1:12" ht="30.75" customHeight="1">
      <c r="A4" s="231" t="s">
        <v>55</v>
      </c>
      <c r="B4" s="231" t="s">
        <v>85</v>
      </c>
      <c r="C4" s="227" t="s">
        <v>54</v>
      </c>
      <c r="D4" s="228"/>
      <c r="E4" s="231" t="s">
        <v>259</v>
      </c>
      <c r="F4" s="231" t="s">
        <v>57</v>
      </c>
      <c r="G4" s="233" t="s">
        <v>58</v>
      </c>
      <c r="H4" s="233" t="s">
        <v>59</v>
      </c>
      <c r="I4" s="236" t="s">
        <v>60</v>
      </c>
      <c r="J4" s="237"/>
      <c r="K4" s="238" t="s">
        <v>61</v>
      </c>
      <c r="L4" s="239" t="s">
        <v>188</v>
      </c>
    </row>
    <row r="5" spans="1:12" ht="30.75" customHeight="1" thickBot="1">
      <c r="A5" s="232"/>
      <c r="B5" s="232"/>
      <c r="C5" s="229"/>
      <c r="D5" s="230"/>
      <c r="E5" s="232"/>
      <c r="F5" s="232"/>
      <c r="G5" s="232"/>
      <c r="H5" s="232"/>
      <c r="I5" s="15" t="s">
        <v>189</v>
      </c>
      <c r="J5" s="14" t="s">
        <v>190</v>
      </c>
      <c r="K5" s="232"/>
      <c r="L5" s="240"/>
    </row>
    <row r="6" spans="1:12" ht="21.75" customHeight="1" thickTop="1">
      <c r="A6" s="173">
        <v>1</v>
      </c>
      <c r="B6" s="174">
        <v>2</v>
      </c>
      <c r="C6" s="241">
        <v>3</v>
      </c>
      <c r="D6" s="242"/>
      <c r="E6" s="173">
        <v>4</v>
      </c>
      <c r="F6" s="173">
        <v>5</v>
      </c>
      <c r="G6" s="173">
        <v>6</v>
      </c>
      <c r="H6" s="173" t="s">
        <v>265</v>
      </c>
      <c r="I6" s="174">
        <v>8</v>
      </c>
      <c r="J6" s="175" t="s">
        <v>266</v>
      </c>
      <c r="K6" s="174">
        <v>10</v>
      </c>
      <c r="L6" s="180">
        <v>11</v>
      </c>
    </row>
    <row r="7" spans="1:12" s="172" customFormat="1" ht="21.75" customHeight="1">
      <c r="A7" s="85">
        <v>32</v>
      </c>
      <c r="B7" s="153" t="s">
        <v>86</v>
      </c>
      <c r="C7" s="154" t="s">
        <v>241</v>
      </c>
      <c r="D7" s="155" t="s">
        <v>196</v>
      </c>
      <c r="E7" s="152" t="s">
        <v>0</v>
      </c>
      <c r="F7" s="156">
        <v>5</v>
      </c>
      <c r="G7" s="141">
        <v>20</v>
      </c>
      <c r="H7" s="141">
        <f aca="true" t="shared" si="0" ref="H7:H30">SUM(F7*G7)</f>
        <v>100</v>
      </c>
      <c r="I7" s="142">
        <v>0.23</v>
      </c>
      <c r="J7" s="141">
        <f>I7*H7</f>
        <v>23</v>
      </c>
      <c r="K7" s="141">
        <f>J7+H7</f>
        <v>123</v>
      </c>
      <c r="L7" s="157">
        <v>1.7</v>
      </c>
    </row>
    <row r="8" spans="1:12" ht="21.75" customHeight="1">
      <c r="A8" s="92">
        <v>33</v>
      </c>
      <c r="B8" s="153" t="s">
        <v>87</v>
      </c>
      <c r="C8" s="154" t="s">
        <v>242</v>
      </c>
      <c r="D8" s="155" t="s">
        <v>196</v>
      </c>
      <c r="E8" s="152" t="s">
        <v>0</v>
      </c>
      <c r="F8" s="156">
        <v>15</v>
      </c>
      <c r="G8" s="143">
        <v>20</v>
      </c>
      <c r="H8" s="141">
        <f t="shared" si="0"/>
        <v>300</v>
      </c>
      <c r="I8" s="142">
        <v>0.23</v>
      </c>
      <c r="J8" s="143">
        <f aca="true" t="shared" si="1" ref="J8:J30">I8*H8</f>
        <v>69</v>
      </c>
      <c r="K8" s="141">
        <f aca="true" t="shared" si="2" ref="K8:K31">J8+H8</f>
        <v>369</v>
      </c>
      <c r="L8" s="157">
        <v>11.4</v>
      </c>
    </row>
    <row r="9" spans="1:12" ht="21.75" customHeight="1">
      <c r="A9" s="92">
        <v>34</v>
      </c>
      <c r="B9" s="136" t="s">
        <v>115</v>
      </c>
      <c r="C9" s="137" t="s">
        <v>215</v>
      </c>
      <c r="D9" s="149" t="s">
        <v>196</v>
      </c>
      <c r="E9" s="138" t="s">
        <v>0</v>
      </c>
      <c r="F9" s="139">
        <v>5</v>
      </c>
      <c r="G9" s="140">
        <v>20</v>
      </c>
      <c r="H9" s="141">
        <f t="shared" si="0"/>
        <v>100</v>
      </c>
      <c r="I9" s="142">
        <v>0.23</v>
      </c>
      <c r="J9" s="143">
        <f t="shared" si="1"/>
        <v>23</v>
      </c>
      <c r="K9" s="144">
        <f t="shared" si="2"/>
        <v>123</v>
      </c>
      <c r="L9" s="151"/>
    </row>
    <row r="10" spans="1:12" ht="21.75" customHeight="1">
      <c r="A10" s="92">
        <v>35</v>
      </c>
      <c r="B10" s="136" t="s">
        <v>101</v>
      </c>
      <c r="C10" s="137" t="s">
        <v>217</v>
      </c>
      <c r="D10" s="149" t="s">
        <v>196</v>
      </c>
      <c r="E10" s="138" t="s">
        <v>0</v>
      </c>
      <c r="F10" s="139">
        <v>3</v>
      </c>
      <c r="G10" s="140">
        <v>20</v>
      </c>
      <c r="H10" s="141">
        <f t="shared" si="0"/>
        <v>60</v>
      </c>
      <c r="I10" s="142">
        <v>0.23</v>
      </c>
      <c r="J10" s="143">
        <f t="shared" si="1"/>
        <v>13.8</v>
      </c>
      <c r="K10" s="144">
        <f t="shared" si="2"/>
        <v>73.8</v>
      </c>
      <c r="L10" s="151"/>
    </row>
    <row r="11" spans="1:12" ht="28.5" customHeight="1">
      <c r="A11" s="92">
        <v>36</v>
      </c>
      <c r="B11" s="136" t="s">
        <v>105</v>
      </c>
      <c r="C11" s="137" t="s">
        <v>247</v>
      </c>
      <c r="D11" s="149" t="s">
        <v>246</v>
      </c>
      <c r="E11" s="138" t="s">
        <v>0</v>
      </c>
      <c r="F11" s="139">
        <v>20</v>
      </c>
      <c r="G11" s="140">
        <v>20</v>
      </c>
      <c r="H11" s="141">
        <f t="shared" si="0"/>
        <v>400</v>
      </c>
      <c r="I11" s="142">
        <v>0.23</v>
      </c>
      <c r="J11" s="143">
        <f t="shared" si="1"/>
        <v>92</v>
      </c>
      <c r="K11" s="144">
        <f t="shared" si="2"/>
        <v>492</v>
      </c>
      <c r="L11" s="151"/>
    </row>
    <row r="12" spans="1:12" ht="28.5" customHeight="1">
      <c r="A12" s="92">
        <v>37</v>
      </c>
      <c r="B12" s="136" t="s">
        <v>106</v>
      </c>
      <c r="C12" s="137" t="s">
        <v>64</v>
      </c>
      <c r="D12" s="149" t="s">
        <v>243</v>
      </c>
      <c r="E12" s="138" t="s">
        <v>0</v>
      </c>
      <c r="F12" s="139">
        <v>20</v>
      </c>
      <c r="G12" s="140">
        <v>15</v>
      </c>
      <c r="H12" s="141">
        <f t="shared" si="0"/>
        <v>300</v>
      </c>
      <c r="I12" s="142">
        <v>0.23</v>
      </c>
      <c r="J12" s="143">
        <f t="shared" si="1"/>
        <v>69</v>
      </c>
      <c r="K12" s="144">
        <f t="shared" si="2"/>
        <v>369</v>
      </c>
      <c r="L12" s="151"/>
    </row>
    <row r="13" spans="1:12" ht="28.5" customHeight="1">
      <c r="A13" s="92">
        <v>38</v>
      </c>
      <c r="B13" s="136" t="s">
        <v>117</v>
      </c>
      <c r="C13" s="137" t="s">
        <v>65</v>
      </c>
      <c r="D13" s="149" t="s">
        <v>243</v>
      </c>
      <c r="E13" s="138" t="s">
        <v>0</v>
      </c>
      <c r="F13" s="139">
        <v>10</v>
      </c>
      <c r="G13" s="140">
        <v>15</v>
      </c>
      <c r="H13" s="141">
        <f t="shared" si="0"/>
        <v>150</v>
      </c>
      <c r="I13" s="142">
        <v>0.23</v>
      </c>
      <c r="J13" s="143">
        <f t="shared" si="1"/>
        <v>34.5</v>
      </c>
      <c r="K13" s="144">
        <f t="shared" si="2"/>
        <v>184.5</v>
      </c>
      <c r="L13" s="151"/>
    </row>
    <row r="14" spans="1:12" ht="21.75" customHeight="1">
      <c r="A14" s="92">
        <v>39</v>
      </c>
      <c r="B14" s="158" t="s">
        <v>166</v>
      </c>
      <c r="C14" s="159" t="s">
        <v>257</v>
      </c>
      <c r="D14" s="149" t="s">
        <v>243</v>
      </c>
      <c r="E14" s="138" t="s">
        <v>258</v>
      </c>
      <c r="F14" s="139">
        <v>15</v>
      </c>
      <c r="G14" s="140">
        <v>340</v>
      </c>
      <c r="H14" s="141">
        <f t="shared" si="0"/>
        <v>5100</v>
      </c>
      <c r="I14" s="142">
        <v>0.23</v>
      </c>
      <c r="J14" s="143">
        <f t="shared" si="1"/>
        <v>1173</v>
      </c>
      <c r="K14" s="144">
        <f t="shared" si="2"/>
        <v>6273</v>
      </c>
      <c r="L14" s="151">
        <v>11</v>
      </c>
    </row>
    <row r="15" spans="1:12" ht="21.75" customHeight="1">
      <c r="A15" s="92">
        <v>40</v>
      </c>
      <c r="B15" s="158" t="s">
        <v>127</v>
      </c>
      <c r="C15" s="159" t="s">
        <v>128</v>
      </c>
      <c r="D15" s="149" t="s">
        <v>243</v>
      </c>
      <c r="E15" s="138" t="s">
        <v>0</v>
      </c>
      <c r="F15" s="139">
        <v>60</v>
      </c>
      <c r="G15" s="140">
        <v>15</v>
      </c>
      <c r="H15" s="141">
        <f t="shared" si="0"/>
        <v>900</v>
      </c>
      <c r="I15" s="142">
        <v>0.23</v>
      </c>
      <c r="J15" s="143">
        <f t="shared" si="1"/>
        <v>207</v>
      </c>
      <c r="K15" s="144">
        <f t="shared" si="2"/>
        <v>1107</v>
      </c>
      <c r="L15" s="151">
        <v>56</v>
      </c>
    </row>
    <row r="16" spans="1:12" s="53" customFormat="1" ht="16.5" customHeight="1">
      <c r="A16" s="92">
        <v>41</v>
      </c>
      <c r="B16" s="158" t="s">
        <v>158</v>
      </c>
      <c r="C16" s="159" t="s">
        <v>257</v>
      </c>
      <c r="D16" s="160" t="s">
        <v>243</v>
      </c>
      <c r="E16" s="57" t="s">
        <v>258</v>
      </c>
      <c r="F16" s="161">
        <v>10</v>
      </c>
      <c r="G16" s="158">
        <v>340</v>
      </c>
      <c r="H16" s="128">
        <f t="shared" si="0"/>
        <v>3400</v>
      </c>
      <c r="I16" s="129">
        <v>0.23</v>
      </c>
      <c r="J16" s="130">
        <f t="shared" si="1"/>
        <v>782</v>
      </c>
      <c r="K16" s="128">
        <f>J16+H16</f>
        <v>4182</v>
      </c>
      <c r="L16" s="161">
        <v>8</v>
      </c>
    </row>
    <row r="17" spans="1:12" ht="21.75" customHeight="1">
      <c r="A17" s="92">
        <v>42</v>
      </c>
      <c r="B17" s="136" t="s">
        <v>88</v>
      </c>
      <c r="C17" s="137" t="s">
        <v>201</v>
      </c>
      <c r="D17" s="160" t="s">
        <v>199</v>
      </c>
      <c r="E17" s="138" t="s">
        <v>0</v>
      </c>
      <c r="F17" s="139">
        <v>7</v>
      </c>
      <c r="G17" s="140">
        <v>50</v>
      </c>
      <c r="H17" s="141">
        <f t="shared" si="0"/>
        <v>350</v>
      </c>
      <c r="I17" s="142">
        <v>0.23</v>
      </c>
      <c r="J17" s="143">
        <f t="shared" si="1"/>
        <v>80.5</v>
      </c>
      <c r="K17" s="144">
        <f t="shared" si="2"/>
        <v>430.5</v>
      </c>
      <c r="L17" s="151">
        <v>3.79</v>
      </c>
    </row>
    <row r="18" spans="1:12" ht="21.75" customHeight="1">
      <c r="A18" s="92">
        <v>43</v>
      </c>
      <c r="B18" s="136" t="s">
        <v>89</v>
      </c>
      <c r="C18" s="137" t="s">
        <v>200</v>
      </c>
      <c r="D18" s="160" t="s">
        <v>199</v>
      </c>
      <c r="E18" s="138" t="s">
        <v>0</v>
      </c>
      <c r="F18" s="139">
        <v>5</v>
      </c>
      <c r="G18" s="140">
        <v>50</v>
      </c>
      <c r="H18" s="141">
        <f t="shared" si="0"/>
        <v>250</v>
      </c>
      <c r="I18" s="142">
        <v>0.23</v>
      </c>
      <c r="J18" s="143">
        <f t="shared" si="1"/>
        <v>57.5</v>
      </c>
      <c r="K18" s="144">
        <f t="shared" si="2"/>
        <v>307.5</v>
      </c>
      <c r="L18" s="151"/>
    </row>
    <row r="19" spans="1:12" ht="21.75" customHeight="1">
      <c r="A19" s="92">
        <v>44</v>
      </c>
      <c r="B19" s="136" t="s">
        <v>90</v>
      </c>
      <c r="C19" s="137" t="s">
        <v>202</v>
      </c>
      <c r="D19" s="160" t="s">
        <v>199</v>
      </c>
      <c r="E19" s="138" t="s">
        <v>0</v>
      </c>
      <c r="F19" s="139">
        <v>10</v>
      </c>
      <c r="G19" s="140">
        <v>50</v>
      </c>
      <c r="H19" s="141">
        <f t="shared" si="0"/>
        <v>500</v>
      </c>
      <c r="I19" s="142">
        <v>0.23</v>
      </c>
      <c r="J19" s="143">
        <f t="shared" si="1"/>
        <v>115</v>
      </c>
      <c r="K19" s="144">
        <f t="shared" si="2"/>
        <v>615</v>
      </c>
      <c r="L19" s="151">
        <v>5.2</v>
      </c>
    </row>
    <row r="20" spans="1:12" ht="21.75" customHeight="1">
      <c r="A20" s="92">
        <v>45</v>
      </c>
      <c r="B20" s="136" t="s">
        <v>91</v>
      </c>
      <c r="C20" s="137" t="s">
        <v>203</v>
      </c>
      <c r="D20" s="160" t="s">
        <v>199</v>
      </c>
      <c r="E20" s="138" t="s">
        <v>0</v>
      </c>
      <c r="F20" s="139">
        <v>5</v>
      </c>
      <c r="G20" s="140">
        <v>50</v>
      </c>
      <c r="H20" s="141">
        <f t="shared" si="0"/>
        <v>250</v>
      </c>
      <c r="I20" s="142">
        <v>0.23</v>
      </c>
      <c r="J20" s="143">
        <f t="shared" si="1"/>
        <v>57.5</v>
      </c>
      <c r="K20" s="144">
        <f t="shared" si="2"/>
        <v>307.5</v>
      </c>
      <c r="L20" s="151"/>
    </row>
    <row r="21" spans="1:12" ht="21.75" customHeight="1">
      <c r="A21" s="92">
        <v>46</v>
      </c>
      <c r="B21" s="136" t="s">
        <v>113</v>
      </c>
      <c r="C21" s="137" t="s">
        <v>204</v>
      </c>
      <c r="D21" s="160" t="s">
        <v>199</v>
      </c>
      <c r="E21" s="138" t="s">
        <v>0</v>
      </c>
      <c r="F21" s="139">
        <v>5</v>
      </c>
      <c r="G21" s="140">
        <v>50</v>
      </c>
      <c r="H21" s="141">
        <f t="shared" si="0"/>
        <v>250</v>
      </c>
      <c r="I21" s="142">
        <v>0.23</v>
      </c>
      <c r="J21" s="143">
        <f t="shared" si="1"/>
        <v>57.5</v>
      </c>
      <c r="K21" s="144">
        <f t="shared" si="2"/>
        <v>307.5</v>
      </c>
      <c r="L21" s="151"/>
    </row>
    <row r="22" spans="1:12" ht="21.75" customHeight="1">
      <c r="A22" s="92">
        <v>47</v>
      </c>
      <c r="B22" s="136" t="s">
        <v>92</v>
      </c>
      <c r="C22" s="137" t="s">
        <v>205</v>
      </c>
      <c r="D22" s="160" t="s">
        <v>199</v>
      </c>
      <c r="E22" s="138" t="s">
        <v>0</v>
      </c>
      <c r="F22" s="139">
        <v>5</v>
      </c>
      <c r="G22" s="140">
        <v>55</v>
      </c>
      <c r="H22" s="141">
        <f t="shared" si="0"/>
        <v>275</v>
      </c>
      <c r="I22" s="142">
        <v>0.23</v>
      </c>
      <c r="J22" s="143">
        <f t="shared" si="1"/>
        <v>63.25</v>
      </c>
      <c r="K22" s="144">
        <f t="shared" si="2"/>
        <v>338.25</v>
      </c>
      <c r="L22" s="151"/>
    </row>
    <row r="23" spans="1:12" ht="21.75" customHeight="1">
      <c r="A23" s="92">
        <v>48</v>
      </c>
      <c r="B23" s="136" t="s">
        <v>93</v>
      </c>
      <c r="C23" s="137" t="s">
        <v>206</v>
      </c>
      <c r="D23" s="160" t="s">
        <v>207</v>
      </c>
      <c r="E23" s="138" t="s">
        <v>0</v>
      </c>
      <c r="F23" s="139">
        <v>4</v>
      </c>
      <c r="G23" s="140">
        <v>30</v>
      </c>
      <c r="H23" s="141">
        <f t="shared" si="0"/>
        <v>120</v>
      </c>
      <c r="I23" s="142">
        <v>0.23</v>
      </c>
      <c r="J23" s="143">
        <f t="shared" si="1"/>
        <v>27.6</v>
      </c>
      <c r="K23" s="144">
        <f t="shared" si="2"/>
        <v>147.6</v>
      </c>
      <c r="L23" s="151"/>
    </row>
    <row r="24" spans="1:12" ht="21.75" customHeight="1">
      <c r="A24" s="92">
        <v>49</v>
      </c>
      <c r="B24" s="136" t="s">
        <v>94</v>
      </c>
      <c r="C24" s="137" t="s">
        <v>208</v>
      </c>
      <c r="D24" s="160" t="s">
        <v>207</v>
      </c>
      <c r="E24" s="138" t="s">
        <v>0</v>
      </c>
      <c r="F24" s="139">
        <v>5</v>
      </c>
      <c r="G24" s="140">
        <v>30</v>
      </c>
      <c r="H24" s="141">
        <f t="shared" si="0"/>
        <v>150</v>
      </c>
      <c r="I24" s="142">
        <v>0.23</v>
      </c>
      <c r="J24" s="143">
        <f t="shared" si="1"/>
        <v>34.5</v>
      </c>
      <c r="K24" s="144">
        <f t="shared" si="2"/>
        <v>184.5</v>
      </c>
      <c r="L24" s="151"/>
    </row>
    <row r="25" spans="1:12" ht="21.75" customHeight="1">
      <c r="A25" s="92">
        <v>50</v>
      </c>
      <c r="B25" s="136" t="s">
        <v>95</v>
      </c>
      <c r="C25" s="137" t="s">
        <v>209</v>
      </c>
      <c r="D25" s="160" t="s">
        <v>207</v>
      </c>
      <c r="E25" s="138" t="s">
        <v>0</v>
      </c>
      <c r="F25" s="139">
        <v>5</v>
      </c>
      <c r="G25" s="140">
        <v>30</v>
      </c>
      <c r="H25" s="141">
        <f t="shared" si="0"/>
        <v>150</v>
      </c>
      <c r="I25" s="142">
        <v>0.23</v>
      </c>
      <c r="J25" s="143">
        <f t="shared" si="1"/>
        <v>34.5</v>
      </c>
      <c r="K25" s="144">
        <f t="shared" si="2"/>
        <v>184.5</v>
      </c>
      <c r="L25" s="151"/>
    </row>
    <row r="26" spans="1:12" ht="21.75" customHeight="1">
      <c r="A26" s="92">
        <v>51</v>
      </c>
      <c r="B26" s="136" t="s">
        <v>96</v>
      </c>
      <c r="C26" s="137" t="s">
        <v>210</v>
      </c>
      <c r="D26" s="160" t="s">
        <v>207</v>
      </c>
      <c r="E26" s="138" t="s">
        <v>0</v>
      </c>
      <c r="F26" s="139">
        <v>5</v>
      </c>
      <c r="G26" s="140">
        <v>30</v>
      </c>
      <c r="H26" s="141">
        <f t="shared" si="0"/>
        <v>150</v>
      </c>
      <c r="I26" s="142">
        <v>0.23</v>
      </c>
      <c r="J26" s="143">
        <f t="shared" si="1"/>
        <v>34.5</v>
      </c>
      <c r="K26" s="144">
        <f t="shared" si="2"/>
        <v>184.5</v>
      </c>
      <c r="L26" s="151"/>
    </row>
    <row r="27" spans="1:12" ht="21.75" customHeight="1">
      <c r="A27" s="92">
        <v>52</v>
      </c>
      <c r="B27" s="136" t="s">
        <v>97</v>
      </c>
      <c r="C27" s="137" t="s">
        <v>211</v>
      </c>
      <c r="D27" s="160" t="s">
        <v>207</v>
      </c>
      <c r="E27" s="138" t="s">
        <v>0</v>
      </c>
      <c r="F27" s="139">
        <v>5</v>
      </c>
      <c r="G27" s="140">
        <v>30</v>
      </c>
      <c r="H27" s="141">
        <f t="shared" si="0"/>
        <v>150</v>
      </c>
      <c r="I27" s="142">
        <v>0.23</v>
      </c>
      <c r="J27" s="143">
        <f t="shared" si="1"/>
        <v>34.5</v>
      </c>
      <c r="K27" s="144">
        <f t="shared" si="2"/>
        <v>184.5</v>
      </c>
      <c r="L27" s="151"/>
    </row>
    <row r="28" spans="1:12" ht="21.75" customHeight="1">
      <c r="A28" s="92">
        <v>53</v>
      </c>
      <c r="B28" s="136" t="s">
        <v>114</v>
      </c>
      <c r="C28" s="137" t="s">
        <v>212</v>
      </c>
      <c r="D28" s="160" t="s">
        <v>207</v>
      </c>
      <c r="E28" s="138" t="s">
        <v>0</v>
      </c>
      <c r="F28" s="139">
        <v>5</v>
      </c>
      <c r="G28" s="140">
        <v>30</v>
      </c>
      <c r="H28" s="141">
        <f t="shared" si="0"/>
        <v>150</v>
      </c>
      <c r="I28" s="142">
        <v>0.23</v>
      </c>
      <c r="J28" s="143">
        <f t="shared" si="1"/>
        <v>34.5</v>
      </c>
      <c r="K28" s="144">
        <f t="shared" si="2"/>
        <v>184.5</v>
      </c>
      <c r="L28" s="151"/>
    </row>
    <row r="29" spans="1:12" ht="21.75" customHeight="1">
      <c r="A29" s="92">
        <v>54</v>
      </c>
      <c r="B29" s="136" t="s">
        <v>99</v>
      </c>
      <c r="C29" s="137" t="s">
        <v>213</v>
      </c>
      <c r="D29" s="149" t="s">
        <v>207</v>
      </c>
      <c r="E29" s="138" t="s">
        <v>0</v>
      </c>
      <c r="F29" s="139">
        <v>2</v>
      </c>
      <c r="G29" s="140">
        <v>30</v>
      </c>
      <c r="H29" s="141">
        <f t="shared" si="0"/>
        <v>60</v>
      </c>
      <c r="I29" s="142">
        <v>0.23</v>
      </c>
      <c r="J29" s="143">
        <f t="shared" si="1"/>
        <v>13.8</v>
      </c>
      <c r="K29" s="144">
        <f t="shared" si="2"/>
        <v>73.8</v>
      </c>
      <c r="L29" s="151"/>
    </row>
    <row r="30" spans="1:12" s="191" customFormat="1" ht="21.75" customHeight="1">
      <c r="A30" s="92">
        <v>55</v>
      </c>
      <c r="B30" s="181" t="s">
        <v>100</v>
      </c>
      <c r="C30" s="182" t="s">
        <v>214</v>
      </c>
      <c r="D30" s="183" t="s">
        <v>207</v>
      </c>
      <c r="E30" s="184" t="s">
        <v>0</v>
      </c>
      <c r="F30" s="185">
        <v>5</v>
      </c>
      <c r="G30" s="186">
        <v>25</v>
      </c>
      <c r="H30" s="187">
        <f t="shared" si="0"/>
        <v>125</v>
      </c>
      <c r="I30" s="188">
        <v>0.23</v>
      </c>
      <c r="J30" s="189">
        <f t="shared" si="1"/>
        <v>28.75</v>
      </c>
      <c r="K30" s="190">
        <f t="shared" si="2"/>
        <v>153.75</v>
      </c>
      <c r="L30" s="31"/>
    </row>
    <row r="31" spans="1:12" ht="12.75">
      <c r="A31" s="177"/>
      <c r="B31" s="178"/>
      <c r="C31" s="178"/>
      <c r="D31" s="179"/>
      <c r="E31" s="179"/>
      <c r="F31" s="178"/>
      <c r="G31" s="27" t="s">
        <v>191</v>
      </c>
      <c r="H31" s="24">
        <f>SUM(H7:H30)</f>
        <v>13740</v>
      </c>
      <c r="I31" s="24"/>
      <c r="J31" s="24">
        <f>SUM(J7:J30)</f>
        <v>3160.2000000000003</v>
      </c>
      <c r="K31" s="24">
        <f t="shared" si="2"/>
        <v>16900.2</v>
      </c>
      <c r="L31" s="176"/>
    </row>
  </sheetData>
  <sheetProtection/>
  <mergeCells count="13">
    <mergeCell ref="F4:F5"/>
    <mergeCell ref="G4:G5"/>
    <mergeCell ref="H4:H5"/>
    <mergeCell ref="I4:J4"/>
    <mergeCell ref="K4:K5"/>
    <mergeCell ref="L4:L5"/>
    <mergeCell ref="C6:D6"/>
    <mergeCell ref="K1:L1"/>
    <mergeCell ref="A2:L2"/>
    <mergeCell ref="A4:A5"/>
    <mergeCell ref="B4:B5"/>
    <mergeCell ref="C4:D5"/>
    <mergeCell ref="E4:E5"/>
  </mergeCells>
  <conditionalFormatting sqref="B7:B65536 B4">
    <cfRule type="duplicateValues" priority="14" dxfId="38" stopIfTrue="1">
      <formula>AND(COUNTIF($B$7:$B$65536,B4)+COUNTIF($B$4:$B$4,B4)&gt;1,NOT(ISBLANK(B4)))</formula>
    </cfRule>
  </conditionalFormatting>
  <conditionalFormatting sqref="B9">
    <cfRule type="duplicateValues" priority="13" dxfId="38" stopIfTrue="1">
      <formula>AND(COUNTIF($B$9:$B$9,B9)&gt;1,NOT(ISBLANK(B9)))</formula>
    </cfRule>
  </conditionalFormatting>
  <conditionalFormatting sqref="B10">
    <cfRule type="duplicateValues" priority="12" dxfId="38" stopIfTrue="1">
      <formula>AND(COUNTIF($B$10:$B$10,B10)&gt;1,NOT(ISBLANK(B10)))</formula>
    </cfRule>
  </conditionalFormatting>
  <conditionalFormatting sqref="B11">
    <cfRule type="duplicateValues" priority="11" dxfId="38" stopIfTrue="1">
      <formula>AND(COUNTIF($B$11:$B$11,B11)&gt;1,NOT(ISBLANK(B11)))</formula>
    </cfRule>
  </conditionalFormatting>
  <conditionalFormatting sqref="B12:B13">
    <cfRule type="duplicateValues" priority="10" dxfId="38" stopIfTrue="1">
      <formula>AND(COUNTIF($B$12:$B$13,B12)&gt;1,NOT(ISBLANK(B12)))</formula>
    </cfRule>
  </conditionalFormatting>
  <conditionalFormatting sqref="B14:B16">
    <cfRule type="duplicateValues" priority="8" dxfId="38" stopIfTrue="1">
      <formula>AND(COUNTIF($B$14:$B$16,B14)&gt;1,NOT(ISBLANK(B14)))</formula>
    </cfRule>
  </conditionalFormatting>
  <conditionalFormatting sqref="B29:B30">
    <cfRule type="duplicateValues" priority="24" dxfId="38" stopIfTrue="1">
      <formula>AND(COUNTIF($B$29:$B$30,B29)&gt;1,NOT(ISBLANK(B29)))</formula>
    </cfRule>
  </conditionalFormatting>
  <printOptions horizontalCentered="1"/>
  <pageMargins left="0" right="0" top="0.1968503937007874" bottom="0.1968503937007874" header="0.5118110236220472" footer="0.5118110236220472"/>
  <pageSetup horizontalDpi="409" verticalDpi="409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Q8" sqref="Q8"/>
    </sheetView>
  </sheetViews>
  <sheetFormatPr defaultColWidth="9.00390625" defaultRowHeight="12.75"/>
  <cols>
    <col min="1" max="1" width="5.625" style="0" customWidth="1"/>
    <col min="2" max="2" width="19.875" style="0" hidden="1" customWidth="1"/>
    <col min="3" max="3" width="46.25390625" style="0" customWidth="1"/>
    <col min="4" max="4" width="18.00390625" style="0" customWidth="1"/>
    <col min="5" max="5" width="8.125" style="0" customWidth="1"/>
    <col min="6" max="6" width="8.625" style="0" customWidth="1"/>
    <col min="7" max="7" width="12.75390625" style="23" customWidth="1"/>
    <col min="8" max="9" width="12.75390625" style="193" customWidth="1"/>
    <col min="10" max="10" width="18.25390625" style="192" customWidth="1"/>
    <col min="11" max="11" width="10.875" style="193" customWidth="1"/>
  </cols>
  <sheetData>
    <row r="1" spans="1:11" ht="21" customHeight="1">
      <c r="A1" s="194" t="s">
        <v>276</v>
      </c>
      <c r="B1" s="194"/>
      <c r="C1" s="274" t="s">
        <v>316</v>
      </c>
      <c r="D1" s="194"/>
      <c r="E1" s="194"/>
      <c r="F1" s="246" t="s">
        <v>311</v>
      </c>
      <c r="G1" s="246"/>
      <c r="H1" s="246"/>
      <c r="I1" s="246"/>
      <c r="J1" s="246"/>
      <c r="K1" s="217"/>
    </row>
    <row r="2" spans="1:11" ht="46.5" customHeight="1">
      <c r="A2" s="246" t="s">
        <v>281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42.75" customHeight="1" thickBot="1">
      <c r="A3" s="264" t="s">
        <v>55</v>
      </c>
      <c r="B3" s="264" t="s">
        <v>85</v>
      </c>
      <c r="C3" s="265" t="s">
        <v>280</v>
      </c>
      <c r="D3" s="266"/>
      <c r="E3" s="264" t="s">
        <v>259</v>
      </c>
      <c r="F3" s="264" t="s">
        <v>57</v>
      </c>
      <c r="G3" s="267" t="s">
        <v>58</v>
      </c>
      <c r="H3" s="267" t="s">
        <v>312</v>
      </c>
      <c r="I3" s="267" t="s">
        <v>313</v>
      </c>
      <c r="J3" s="267" t="s">
        <v>314</v>
      </c>
      <c r="K3" s="195"/>
    </row>
    <row r="4" spans="1:11" ht="13.5" customHeight="1" thickBot="1">
      <c r="A4" s="270" t="s">
        <v>1</v>
      </c>
      <c r="B4" s="271"/>
      <c r="C4" s="272" t="s">
        <v>2</v>
      </c>
      <c r="D4" s="273"/>
      <c r="E4" s="271" t="s">
        <v>3</v>
      </c>
      <c r="F4" s="271" t="s">
        <v>4</v>
      </c>
      <c r="G4" s="271" t="s">
        <v>5</v>
      </c>
      <c r="H4" s="271" t="s">
        <v>6</v>
      </c>
      <c r="I4" s="271" t="s">
        <v>7</v>
      </c>
      <c r="J4" s="271" t="s">
        <v>8</v>
      </c>
      <c r="K4" s="195"/>
    </row>
    <row r="5" spans="1:11" s="52" customFormat="1" ht="25.5" customHeight="1">
      <c r="A5" s="221" t="s">
        <v>1</v>
      </c>
      <c r="B5" s="221" t="s">
        <v>299</v>
      </c>
      <c r="C5" s="222" t="s">
        <v>300</v>
      </c>
      <c r="D5" s="221" t="s">
        <v>301</v>
      </c>
      <c r="E5" s="221" t="s">
        <v>268</v>
      </c>
      <c r="F5" s="221">
        <v>1.2</v>
      </c>
      <c r="G5" s="268"/>
      <c r="H5" s="268"/>
      <c r="I5" s="269" t="s">
        <v>315</v>
      </c>
      <c r="J5" s="268"/>
      <c r="K5" s="195"/>
    </row>
    <row r="6" spans="1:13" ht="25.5" customHeight="1">
      <c r="A6" s="226" t="s">
        <v>2</v>
      </c>
      <c r="B6" s="196" t="s">
        <v>288</v>
      </c>
      <c r="C6" s="207" t="s">
        <v>289</v>
      </c>
      <c r="D6" s="196" t="s">
        <v>255</v>
      </c>
      <c r="E6" s="197" t="s">
        <v>268</v>
      </c>
      <c r="F6" s="198">
        <v>5</v>
      </c>
      <c r="G6" s="199"/>
      <c r="H6" s="220"/>
      <c r="I6" s="269" t="s">
        <v>315</v>
      </c>
      <c r="J6" s="200"/>
      <c r="K6" s="195"/>
      <c r="M6" t="s">
        <v>276</v>
      </c>
    </row>
    <row r="7" spans="1:18" ht="25.5" customHeight="1">
      <c r="A7" s="211" t="s">
        <v>3</v>
      </c>
      <c r="B7" s="212" t="s">
        <v>306</v>
      </c>
      <c r="C7" s="207" t="s">
        <v>290</v>
      </c>
      <c r="D7" s="213" t="s">
        <v>291</v>
      </c>
      <c r="E7" s="214" t="s">
        <v>268</v>
      </c>
      <c r="F7" s="215">
        <v>3.94</v>
      </c>
      <c r="G7" s="206"/>
      <c r="H7" s="220"/>
      <c r="I7" s="269" t="s">
        <v>315</v>
      </c>
      <c r="J7" s="210"/>
      <c r="K7" s="195"/>
      <c r="R7" t="s">
        <v>276</v>
      </c>
    </row>
    <row r="8" spans="1:11" ht="25.5" customHeight="1">
      <c r="A8" s="211" t="s">
        <v>4</v>
      </c>
      <c r="B8" s="212" t="s">
        <v>295</v>
      </c>
      <c r="C8" s="207" t="s">
        <v>292</v>
      </c>
      <c r="D8" s="213" t="s">
        <v>291</v>
      </c>
      <c r="E8" s="214" t="s">
        <v>268</v>
      </c>
      <c r="F8" s="215">
        <v>4.92</v>
      </c>
      <c r="G8" s="206"/>
      <c r="H8" s="220"/>
      <c r="I8" s="269" t="s">
        <v>315</v>
      </c>
      <c r="J8" s="210"/>
      <c r="K8" s="195"/>
    </row>
    <row r="9" spans="1:15" ht="25.5" customHeight="1">
      <c r="A9" s="211" t="s">
        <v>5</v>
      </c>
      <c r="B9" s="212" t="s">
        <v>307</v>
      </c>
      <c r="C9" s="207" t="s">
        <v>293</v>
      </c>
      <c r="D9" s="213" t="s">
        <v>291</v>
      </c>
      <c r="E9" s="214" t="s">
        <v>268</v>
      </c>
      <c r="F9" s="215">
        <v>6.58</v>
      </c>
      <c r="G9" s="206"/>
      <c r="H9" s="220"/>
      <c r="I9" s="269" t="s">
        <v>315</v>
      </c>
      <c r="J9" s="210"/>
      <c r="K9" s="195"/>
      <c r="O9" t="s">
        <v>276</v>
      </c>
    </row>
    <row r="10" spans="1:14" ht="25.5" customHeight="1">
      <c r="A10" s="211" t="s">
        <v>6</v>
      </c>
      <c r="B10" s="212" t="s">
        <v>296</v>
      </c>
      <c r="C10" s="207" t="s">
        <v>294</v>
      </c>
      <c r="D10" s="213" t="s">
        <v>291</v>
      </c>
      <c r="E10" s="214" t="s">
        <v>268</v>
      </c>
      <c r="F10" s="215">
        <v>7.84</v>
      </c>
      <c r="G10" s="206"/>
      <c r="H10" s="220"/>
      <c r="I10" s="269" t="s">
        <v>315</v>
      </c>
      <c r="J10" s="210"/>
      <c r="K10" s="195"/>
      <c r="N10" t="s">
        <v>276</v>
      </c>
    </row>
    <row r="11" spans="1:18" ht="25.5" customHeight="1">
      <c r="A11" s="226" t="s">
        <v>7</v>
      </c>
      <c r="B11" s="212" t="s">
        <v>297</v>
      </c>
      <c r="C11" s="207" t="s">
        <v>298</v>
      </c>
      <c r="D11" s="213" t="s">
        <v>291</v>
      </c>
      <c r="E11" s="214" t="s">
        <v>268</v>
      </c>
      <c r="F11" s="215">
        <v>9.92</v>
      </c>
      <c r="G11" s="206"/>
      <c r="H11" s="220"/>
      <c r="I11" s="269" t="s">
        <v>315</v>
      </c>
      <c r="J11" s="210"/>
      <c r="K11" s="195"/>
      <c r="N11" t="s">
        <v>278</v>
      </c>
      <c r="R11" t="s">
        <v>276</v>
      </c>
    </row>
    <row r="12" spans="1:17" ht="25.5" customHeight="1">
      <c r="A12" s="226" t="s">
        <v>8</v>
      </c>
      <c r="B12" s="201" t="s">
        <v>272</v>
      </c>
      <c r="C12" s="208" t="s">
        <v>269</v>
      </c>
      <c r="D12" s="196" t="s">
        <v>301</v>
      </c>
      <c r="E12" s="201" t="s">
        <v>268</v>
      </c>
      <c r="F12" s="198">
        <v>8</v>
      </c>
      <c r="G12" s="202"/>
      <c r="H12" s="220"/>
      <c r="I12" s="269" t="s">
        <v>315</v>
      </c>
      <c r="J12" s="200"/>
      <c r="K12" s="195"/>
      <c r="O12" t="s">
        <v>276</v>
      </c>
      <c r="Q12" t="s">
        <v>276</v>
      </c>
    </row>
    <row r="13" spans="1:17" ht="25.5" customHeight="1">
      <c r="A13" s="226" t="s">
        <v>9</v>
      </c>
      <c r="B13" s="201" t="s">
        <v>273</v>
      </c>
      <c r="C13" s="208" t="s">
        <v>165</v>
      </c>
      <c r="D13" s="203" t="s">
        <v>301</v>
      </c>
      <c r="E13" s="201" t="s">
        <v>67</v>
      </c>
      <c r="F13" s="198">
        <v>5</v>
      </c>
      <c r="G13" s="202"/>
      <c r="H13" s="220"/>
      <c r="I13" s="269" t="s">
        <v>315</v>
      </c>
      <c r="J13" s="200"/>
      <c r="K13" s="195"/>
      <c r="P13" t="s">
        <v>276</v>
      </c>
      <c r="Q13" t="s">
        <v>277</v>
      </c>
    </row>
    <row r="14" spans="1:16" ht="25.5" customHeight="1">
      <c r="A14" s="226" t="s">
        <v>30</v>
      </c>
      <c r="B14" s="201" t="s">
        <v>274</v>
      </c>
      <c r="C14" s="208" t="s">
        <v>270</v>
      </c>
      <c r="D14" s="203" t="s">
        <v>301</v>
      </c>
      <c r="E14" s="201" t="s">
        <v>268</v>
      </c>
      <c r="F14" s="198">
        <v>5</v>
      </c>
      <c r="G14" s="202"/>
      <c r="H14" s="220"/>
      <c r="I14" s="269" t="s">
        <v>315</v>
      </c>
      <c r="J14" s="200"/>
      <c r="K14" s="195"/>
      <c r="P14" t="s">
        <v>276</v>
      </c>
    </row>
    <row r="15" spans="1:14" ht="25.5" customHeight="1">
      <c r="A15" s="226" t="s">
        <v>10</v>
      </c>
      <c r="B15" s="201" t="s">
        <v>275</v>
      </c>
      <c r="C15" s="209" t="s">
        <v>267</v>
      </c>
      <c r="D15" s="203" t="s">
        <v>271</v>
      </c>
      <c r="E15" s="201" t="s">
        <v>258</v>
      </c>
      <c r="F15" s="198">
        <v>1</v>
      </c>
      <c r="G15" s="202"/>
      <c r="H15" s="220"/>
      <c r="I15" s="269" t="s">
        <v>315</v>
      </c>
      <c r="J15" s="200"/>
      <c r="K15" s="195"/>
      <c r="N15" t="s">
        <v>276</v>
      </c>
    </row>
    <row r="16" spans="1:16" ht="30.75" customHeight="1">
      <c r="A16" s="226" t="s">
        <v>11</v>
      </c>
      <c r="B16" s="201" t="s">
        <v>282</v>
      </c>
      <c r="C16" s="209" t="s">
        <v>284</v>
      </c>
      <c r="D16" s="204" t="s">
        <v>283</v>
      </c>
      <c r="E16" s="197" t="s">
        <v>268</v>
      </c>
      <c r="F16" s="205">
        <v>4</v>
      </c>
      <c r="G16" s="199"/>
      <c r="H16" s="220"/>
      <c r="I16" s="269" t="s">
        <v>315</v>
      </c>
      <c r="J16" s="218"/>
      <c r="K16"/>
      <c r="P16" t="s">
        <v>279</v>
      </c>
    </row>
    <row r="17" spans="1:16" ht="33" customHeight="1">
      <c r="A17" s="197" t="s">
        <v>12</v>
      </c>
      <c r="B17" s="197" t="s">
        <v>286</v>
      </c>
      <c r="C17" s="209" t="s">
        <v>285</v>
      </c>
      <c r="D17" s="219" t="s">
        <v>287</v>
      </c>
      <c r="E17" s="197" t="s">
        <v>268</v>
      </c>
      <c r="F17" s="197">
        <v>8.2</v>
      </c>
      <c r="G17" s="197"/>
      <c r="H17" s="220"/>
      <c r="I17" s="269" t="s">
        <v>315</v>
      </c>
      <c r="J17" s="218"/>
      <c r="N17" t="s">
        <v>276</v>
      </c>
      <c r="P17" t="s">
        <v>276</v>
      </c>
    </row>
    <row r="18" spans="1:10" ht="25.5" customHeight="1">
      <c r="A18" s="197" t="s">
        <v>13</v>
      </c>
      <c r="B18" s="197" t="s">
        <v>302</v>
      </c>
      <c r="C18" s="223" t="s">
        <v>131</v>
      </c>
      <c r="D18" s="197" t="s">
        <v>255</v>
      </c>
      <c r="E18" s="197" t="s">
        <v>268</v>
      </c>
      <c r="F18" s="197">
        <v>4.94</v>
      </c>
      <c r="G18" s="197"/>
      <c r="H18" s="220"/>
      <c r="I18" s="269" t="s">
        <v>315</v>
      </c>
      <c r="J18" s="218"/>
    </row>
    <row r="19" spans="1:10" ht="25.5" customHeight="1">
      <c r="A19" s="197" t="s">
        <v>14</v>
      </c>
      <c r="B19" s="197" t="s">
        <v>303</v>
      </c>
      <c r="C19" s="223" t="s">
        <v>143</v>
      </c>
      <c r="D19" s="197" t="s">
        <v>255</v>
      </c>
      <c r="E19" s="197" t="s">
        <v>268</v>
      </c>
      <c r="F19" s="197">
        <v>7.8</v>
      </c>
      <c r="G19" s="197"/>
      <c r="H19" s="220"/>
      <c r="I19" s="269" t="s">
        <v>315</v>
      </c>
      <c r="J19" s="218"/>
    </row>
    <row r="20" spans="1:16" ht="21.75" customHeight="1">
      <c r="A20" s="197" t="s">
        <v>15</v>
      </c>
      <c r="B20" s="197" t="s">
        <v>304</v>
      </c>
      <c r="C20" s="223" t="s">
        <v>305</v>
      </c>
      <c r="D20" s="197" t="s">
        <v>255</v>
      </c>
      <c r="E20" s="197" t="s">
        <v>268</v>
      </c>
      <c r="F20" s="197">
        <v>11.4</v>
      </c>
      <c r="G20" s="197"/>
      <c r="H20" s="220"/>
      <c r="I20" s="269" t="s">
        <v>315</v>
      </c>
      <c r="J20" s="218"/>
      <c r="P20" t="s">
        <v>276</v>
      </c>
    </row>
    <row r="21" spans="1:10" ht="26.25" customHeight="1" thickBot="1">
      <c r="A21" s="197" t="s">
        <v>16</v>
      </c>
      <c r="B21" s="197" t="s">
        <v>310</v>
      </c>
      <c r="C21" s="224" t="s">
        <v>309</v>
      </c>
      <c r="D21" s="225" t="s">
        <v>308</v>
      </c>
      <c r="E21" s="197" t="s">
        <v>67</v>
      </c>
      <c r="F21" s="197">
        <v>24</v>
      </c>
      <c r="G21" s="199"/>
      <c r="H21" s="210"/>
      <c r="I21" s="269" t="s">
        <v>315</v>
      </c>
      <c r="J21" s="210"/>
    </row>
    <row r="22" spans="2:10" ht="27.75" customHeight="1" thickBot="1">
      <c r="B22" s="245"/>
      <c r="C22" s="245"/>
      <c r="D22" s="195"/>
      <c r="E22" s="195"/>
      <c r="F22" s="195"/>
      <c r="G22" s="216" t="s">
        <v>191</v>
      </c>
      <c r="H22" s="216"/>
      <c r="I22" s="216"/>
      <c r="J22" s="216"/>
    </row>
    <row r="23" ht="26.25" customHeight="1"/>
    <row r="24" ht="25.5" customHeight="1"/>
    <row r="25" ht="25.5" customHeight="1">
      <c r="O25" t="s">
        <v>278</v>
      </c>
    </row>
    <row r="26" ht="23.25" customHeight="1">
      <c r="O26" t="s">
        <v>276</v>
      </c>
    </row>
    <row r="27" ht="25.5" customHeight="1"/>
    <row r="28" ht="27.75" customHeight="1"/>
    <row r="29" ht="30" customHeight="1"/>
    <row r="30" ht="25.5" customHeight="1">
      <c r="P30" t="s">
        <v>276</v>
      </c>
    </row>
    <row r="31" ht="22.5" customHeight="1">
      <c r="P31" t="s">
        <v>276</v>
      </c>
    </row>
    <row r="32" ht="25.5" customHeight="1">
      <c r="T32" t="s">
        <v>276</v>
      </c>
    </row>
    <row r="33" ht="25.5" customHeight="1"/>
    <row r="34" ht="26.25" customHeight="1">
      <c r="N34" t="s">
        <v>278</v>
      </c>
    </row>
    <row r="35" ht="28.5" customHeight="1"/>
    <row r="36" ht="26.25" customHeight="1">
      <c r="O36" t="s">
        <v>276</v>
      </c>
    </row>
    <row r="37" ht="26.25" customHeight="1"/>
    <row r="38" ht="37.5" customHeight="1"/>
    <row r="42" ht="12.75">
      <c r="O42" t="s">
        <v>276</v>
      </c>
    </row>
    <row r="43" spans="14:18" ht="12.75">
      <c r="N43" t="s">
        <v>278</v>
      </c>
      <c r="R43" t="s">
        <v>276</v>
      </c>
    </row>
  </sheetData>
  <sheetProtection/>
  <mergeCells count="5">
    <mergeCell ref="F1:J1"/>
    <mergeCell ref="C4:D4"/>
    <mergeCell ref="A2:K2"/>
    <mergeCell ref="C3:D3"/>
    <mergeCell ref="B22:C22"/>
  </mergeCells>
  <conditionalFormatting sqref="B3:B4">
    <cfRule type="duplicateValues" priority="48" dxfId="38" stopIfTrue="1">
      <formula>AND(COUNTIF($B$3:$B$4,B3)&gt;1,NOT(ISBLANK(B3)))</formula>
    </cfRule>
  </conditionalFormatting>
  <conditionalFormatting sqref="B5">
    <cfRule type="duplicateValues" priority="171" dxfId="38" stopIfTrue="1">
      <formula>AND(COUNTIF($B$5:$B$5,B5)&gt;1,NOT(ISBLANK(B5)))</formula>
    </cfRule>
  </conditionalFormatting>
  <conditionalFormatting sqref="B6:B16">
    <cfRule type="expression" priority="21" dxfId="39" stopIfTrue="1">
      <formula>AND(COUNTIF($C$1:$C$65536,B6)&gt;1,NOT(ISBLANK(B6)))</formula>
    </cfRule>
    <cfRule type="expression" priority="22" dxfId="39" stopIfTrue="1">
      <formula>AND(COUNTIF($C$1:$C$65536,B6)&gt;1,NOT(ISBLANK(B6)))</formula>
    </cfRule>
  </conditionalFormatting>
  <conditionalFormatting sqref="B12">
    <cfRule type="duplicateValues" priority="203" dxfId="38" stopIfTrue="1">
      <formula>AND(COUNTIF($B$12:$B$12,B12)&gt;1,NOT(ISBLANK(B12)))</formula>
    </cfRule>
  </conditionalFormatting>
  <conditionalFormatting sqref="B16 B7:B11">
    <cfRule type="duplicateValues" priority="432" dxfId="38" stopIfTrue="1">
      <formula>AND(COUNTIF($B$16:$B$16,B7)+COUNTIF($B$7:$B$11,B7)&gt;1,NOT(ISBLANK(B7)))</formula>
    </cfRule>
  </conditionalFormatting>
  <conditionalFormatting sqref="C16">
    <cfRule type="duplicateValues" priority="434" dxfId="38" stopIfTrue="1">
      <formula>AND(COUNTIF($C$16:$C$16,C16)&gt;1,NOT(ISBLANK(C16)))</formula>
    </cfRule>
  </conditionalFormatting>
  <conditionalFormatting sqref="C7:C11">
    <cfRule type="duplicateValues" priority="1" dxfId="38" stopIfTrue="1">
      <formula>AND(COUNTIF($C$7:$C$11,C7)&gt;1,NOT(ISBLANK(C7)))</formula>
    </cfRule>
  </conditionalFormatting>
  <conditionalFormatting sqref="B6">
    <cfRule type="duplicateValues" priority="547" dxfId="38" stopIfTrue="1">
      <formula>AND(COUNTIF($B$6:$B$6,B6)&gt;1,NOT(ISBLANK(B6)))</formula>
    </cfRule>
  </conditionalFormatting>
  <conditionalFormatting sqref="B15">
    <cfRule type="duplicateValues" priority="552" dxfId="38" stopIfTrue="1">
      <formula>AND(COUNTIF($B$15:$B$15,B15)&gt;1,NOT(ISBLANK(B15)))</formula>
    </cfRule>
  </conditionalFormatting>
  <conditionalFormatting sqref="C13 C5:C6">
    <cfRule type="duplicateValues" priority="570" dxfId="38" stopIfTrue="1">
      <formula>AND(COUNTIF($C$13:$C$13,C5)+COUNTIF($C$5:$C$6,C5)&gt;1,NOT(ISBLANK(C5)))</formula>
    </cfRule>
  </conditionalFormatting>
  <conditionalFormatting sqref="B12:B15 B6">
    <cfRule type="duplicateValues" priority="573" dxfId="38" stopIfTrue="1">
      <formula>AND(COUNTIF($B$12:$B$15,B6)+COUNTIF($B$6:$B$6,B6)&gt;1,NOT(ISBLANK(B6)))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72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4.375" style="23" customWidth="1"/>
    <col min="2" max="2" width="16.875" style="0" customWidth="1"/>
    <col min="3" max="3" width="46.875" style="0" customWidth="1"/>
    <col min="4" max="4" width="11.125" style="23" customWidth="1"/>
    <col min="5" max="5" width="4.125" style="23" customWidth="1"/>
    <col min="6" max="6" width="5.375" style="0" customWidth="1"/>
    <col min="7" max="7" width="8.125" style="4" customWidth="1"/>
    <col min="8" max="8" width="10.125" style="4" customWidth="1"/>
    <col min="9" max="9" width="5.625" style="4" customWidth="1"/>
    <col min="10" max="10" width="8.875" style="4" customWidth="1"/>
    <col min="11" max="11" width="9.25390625" style="4" customWidth="1"/>
    <col min="12" max="12" width="5.00390625" style="127" customWidth="1"/>
  </cols>
  <sheetData>
    <row r="1" spans="11:12" ht="12.75">
      <c r="K1" s="234" t="s">
        <v>256</v>
      </c>
      <c r="L1" s="234"/>
    </row>
    <row r="2" spans="1:12" ht="15.75">
      <c r="A2" s="244" t="s">
        <v>262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4" spans="1:12" ht="30.75" customHeight="1">
      <c r="A4" s="231" t="s">
        <v>55</v>
      </c>
      <c r="B4" s="231" t="s">
        <v>85</v>
      </c>
      <c r="C4" s="227" t="s">
        <v>54</v>
      </c>
      <c r="D4" s="228"/>
      <c r="E4" s="231" t="s">
        <v>259</v>
      </c>
      <c r="F4" s="231" t="s">
        <v>57</v>
      </c>
      <c r="G4" s="233" t="s">
        <v>58</v>
      </c>
      <c r="H4" s="233" t="s">
        <v>59</v>
      </c>
      <c r="I4" s="236" t="s">
        <v>60</v>
      </c>
      <c r="J4" s="237"/>
      <c r="K4" s="238" t="s">
        <v>61</v>
      </c>
      <c r="L4" s="239" t="s">
        <v>188</v>
      </c>
    </row>
    <row r="5" spans="1:12" ht="30.75" customHeight="1" thickBot="1">
      <c r="A5" s="232"/>
      <c r="B5" s="232"/>
      <c r="C5" s="229"/>
      <c r="D5" s="230"/>
      <c r="E5" s="232"/>
      <c r="F5" s="232"/>
      <c r="G5" s="232"/>
      <c r="H5" s="232"/>
      <c r="I5" s="15" t="s">
        <v>189</v>
      </c>
      <c r="J5" s="14" t="s">
        <v>190</v>
      </c>
      <c r="K5" s="232"/>
      <c r="L5" s="240"/>
    </row>
    <row r="6" spans="1:12" s="90" customFormat="1" ht="22.5" customHeight="1" thickTop="1">
      <c r="A6" s="92">
        <v>1</v>
      </c>
      <c r="B6" s="109" t="s">
        <v>171</v>
      </c>
      <c r="C6" s="135" t="s">
        <v>172</v>
      </c>
      <c r="D6" s="126" t="s">
        <v>255</v>
      </c>
      <c r="E6" s="92" t="s">
        <v>0</v>
      </c>
      <c r="F6" s="93">
        <v>20</v>
      </c>
      <c r="G6" s="109">
        <v>4</v>
      </c>
      <c r="H6" s="94">
        <f aca="true" t="shared" si="0" ref="H6:H36">SUM(F6*G6)</f>
        <v>80</v>
      </c>
      <c r="I6" s="88">
        <v>0.23</v>
      </c>
      <c r="J6" s="89">
        <f>I6*H6</f>
        <v>18.400000000000002</v>
      </c>
      <c r="K6" s="94">
        <f>J6+H6</f>
        <v>98.4</v>
      </c>
      <c r="L6" s="109">
        <v>20</v>
      </c>
    </row>
    <row r="7" spans="1:12" ht="22.5" customHeight="1">
      <c r="A7" s="92">
        <v>2</v>
      </c>
      <c r="B7" s="136" t="s">
        <v>111</v>
      </c>
      <c r="C7" s="137" t="s">
        <v>249</v>
      </c>
      <c r="D7" s="123" t="s">
        <v>255</v>
      </c>
      <c r="E7" s="138" t="s">
        <v>0</v>
      </c>
      <c r="F7" s="139">
        <v>50</v>
      </c>
      <c r="G7" s="140">
        <v>3.5</v>
      </c>
      <c r="H7" s="141">
        <f t="shared" si="0"/>
        <v>175</v>
      </c>
      <c r="I7" s="142">
        <v>0.23</v>
      </c>
      <c r="J7" s="143">
        <f>I7*H7</f>
        <v>40.25</v>
      </c>
      <c r="K7" s="144">
        <f>J7+H7</f>
        <v>215.25</v>
      </c>
      <c r="L7" s="110">
        <v>47</v>
      </c>
    </row>
    <row r="8" spans="1:12" ht="22.5" customHeight="1">
      <c r="A8" s="92">
        <v>3</v>
      </c>
      <c r="B8" s="136" t="s">
        <v>120</v>
      </c>
      <c r="C8" s="137" t="s">
        <v>250</v>
      </c>
      <c r="D8" s="123" t="s">
        <v>255</v>
      </c>
      <c r="E8" s="138" t="s">
        <v>0</v>
      </c>
      <c r="F8" s="139">
        <v>10</v>
      </c>
      <c r="G8" s="140">
        <v>4</v>
      </c>
      <c r="H8" s="141">
        <f t="shared" si="0"/>
        <v>40</v>
      </c>
      <c r="I8" s="142">
        <v>0.23</v>
      </c>
      <c r="J8" s="143">
        <f>I8*H8</f>
        <v>9.200000000000001</v>
      </c>
      <c r="K8" s="144">
        <f>J8+H8</f>
        <v>49.2</v>
      </c>
      <c r="L8" s="110">
        <v>6</v>
      </c>
    </row>
    <row r="9" spans="1:12" s="90" customFormat="1" ht="22.5" customHeight="1">
      <c r="A9" s="92">
        <v>4</v>
      </c>
      <c r="B9" s="109" t="s">
        <v>130</v>
      </c>
      <c r="C9" s="135" t="s">
        <v>131</v>
      </c>
      <c r="D9" s="123" t="s">
        <v>255</v>
      </c>
      <c r="E9" s="92" t="s">
        <v>0</v>
      </c>
      <c r="F9" s="93">
        <v>40</v>
      </c>
      <c r="G9" s="109">
        <v>4.5</v>
      </c>
      <c r="H9" s="94">
        <f t="shared" si="0"/>
        <v>180</v>
      </c>
      <c r="I9" s="88">
        <v>0.23</v>
      </c>
      <c r="J9" s="89">
        <f aca="true" t="shared" si="1" ref="J9:J16">I9*H9</f>
        <v>41.4</v>
      </c>
      <c r="K9" s="94">
        <f aca="true" t="shared" si="2" ref="K9:K36">J9+H9</f>
        <v>221.4</v>
      </c>
      <c r="L9" s="109">
        <v>36</v>
      </c>
    </row>
    <row r="10" spans="1:12" s="90" customFormat="1" ht="22.5" customHeight="1">
      <c r="A10" s="92">
        <v>5</v>
      </c>
      <c r="B10" s="109" t="s">
        <v>144</v>
      </c>
      <c r="C10" s="135" t="s">
        <v>145</v>
      </c>
      <c r="D10" s="123" t="s">
        <v>255</v>
      </c>
      <c r="E10" s="92" t="s">
        <v>0</v>
      </c>
      <c r="F10" s="93">
        <v>30</v>
      </c>
      <c r="G10" s="109">
        <v>4</v>
      </c>
      <c r="H10" s="94">
        <f t="shared" si="0"/>
        <v>120</v>
      </c>
      <c r="I10" s="88">
        <v>0.23</v>
      </c>
      <c r="J10" s="89">
        <f t="shared" si="1"/>
        <v>27.6</v>
      </c>
      <c r="K10" s="94">
        <f t="shared" si="2"/>
        <v>147.6</v>
      </c>
      <c r="L10" s="109">
        <v>30</v>
      </c>
    </row>
    <row r="11" spans="1:12" s="90" customFormat="1" ht="22.5" customHeight="1">
      <c r="A11" s="92">
        <v>6</v>
      </c>
      <c r="B11" s="109" t="s">
        <v>132</v>
      </c>
      <c r="C11" s="135" t="s">
        <v>143</v>
      </c>
      <c r="D11" s="123" t="s">
        <v>255</v>
      </c>
      <c r="E11" s="92" t="s">
        <v>0</v>
      </c>
      <c r="F11" s="93">
        <v>10</v>
      </c>
      <c r="G11" s="109">
        <v>4.5</v>
      </c>
      <c r="H11" s="94">
        <f t="shared" si="0"/>
        <v>45</v>
      </c>
      <c r="I11" s="88">
        <v>0.23</v>
      </c>
      <c r="J11" s="89">
        <f t="shared" si="1"/>
        <v>10.35</v>
      </c>
      <c r="K11" s="94">
        <f t="shared" si="2"/>
        <v>55.35</v>
      </c>
      <c r="L11" s="109">
        <v>7</v>
      </c>
    </row>
    <row r="12" spans="1:12" s="90" customFormat="1" ht="22.5" customHeight="1">
      <c r="A12" s="92">
        <v>7</v>
      </c>
      <c r="B12" s="109" t="s">
        <v>141</v>
      </c>
      <c r="C12" s="135" t="s">
        <v>248</v>
      </c>
      <c r="D12" s="123" t="s">
        <v>255</v>
      </c>
      <c r="E12" s="92" t="s">
        <v>0</v>
      </c>
      <c r="F12" s="93">
        <v>20</v>
      </c>
      <c r="G12" s="109">
        <v>4</v>
      </c>
      <c r="H12" s="94">
        <f t="shared" si="0"/>
        <v>80</v>
      </c>
      <c r="I12" s="88">
        <v>0.23</v>
      </c>
      <c r="J12" s="89">
        <f t="shared" si="1"/>
        <v>18.400000000000002</v>
      </c>
      <c r="K12" s="94">
        <f t="shared" si="2"/>
        <v>98.4</v>
      </c>
      <c r="L12" s="109">
        <v>18</v>
      </c>
    </row>
    <row r="13" spans="1:12" s="90" customFormat="1" ht="22.5" customHeight="1">
      <c r="A13" s="92">
        <v>8</v>
      </c>
      <c r="B13" s="109" t="s">
        <v>175</v>
      </c>
      <c r="C13" s="135" t="s">
        <v>176</v>
      </c>
      <c r="D13" s="123" t="s">
        <v>255</v>
      </c>
      <c r="E13" s="92" t="s">
        <v>0</v>
      </c>
      <c r="F13" s="93">
        <v>20</v>
      </c>
      <c r="G13" s="109">
        <v>4</v>
      </c>
      <c r="H13" s="94">
        <f t="shared" si="0"/>
        <v>80</v>
      </c>
      <c r="I13" s="88">
        <v>0.23</v>
      </c>
      <c r="J13" s="89">
        <f t="shared" si="1"/>
        <v>18.400000000000002</v>
      </c>
      <c r="K13" s="94">
        <f t="shared" si="2"/>
        <v>98.4</v>
      </c>
      <c r="L13" s="109">
        <v>20</v>
      </c>
    </row>
    <row r="14" spans="1:12" s="90" customFormat="1" ht="22.5" customHeight="1">
      <c r="A14" s="92">
        <v>9</v>
      </c>
      <c r="B14" s="109" t="s">
        <v>177</v>
      </c>
      <c r="C14" s="135" t="s">
        <v>178</v>
      </c>
      <c r="D14" s="123" t="s">
        <v>255</v>
      </c>
      <c r="E14" s="92" t="s">
        <v>0</v>
      </c>
      <c r="F14" s="93">
        <v>55</v>
      </c>
      <c r="G14" s="109">
        <v>4</v>
      </c>
      <c r="H14" s="94">
        <f t="shared" si="0"/>
        <v>220</v>
      </c>
      <c r="I14" s="88">
        <v>0.23</v>
      </c>
      <c r="J14" s="89">
        <f t="shared" si="1"/>
        <v>50.6</v>
      </c>
      <c r="K14" s="94">
        <f t="shared" si="2"/>
        <v>270.6</v>
      </c>
      <c r="L14" s="109">
        <v>54</v>
      </c>
    </row>
    <row r="15" spans="1:12" s="90" customFormat="1" ht="22.5" customHeight="1">
      <c r="A15" s="92">
        <v>10</v>
      </c>
      <c r="B15" s="109" t="s">
        <v>169</v>
      </c>
      <c r="C15" s="135" t="s">
        <v>170</v>
      </c>
      <c r="D15" s="123" t="s">
        <v>255</v>
      </c>
      <c r="E15" s="92" t="s">
        <v>0</v>
      </c>
      <c r="F15" s="93">
        <v>50</v>
      </c>
      <c r="G15" s="109">
        <v>4.5</v>
      </c>
      <c r="H15" s="94">
        <f t="shared" si="0"/>
        <v>225</v>
      </c>
      <c r="I15" s="88">
        <v>0.23</v>
      </c>
      <c r="J15" s="89">
        <f t="shared" si="1"/>
        <v>51.75</v>
      </c>
      <c r="K15" s="94">
        <f t="shared" si="2"/>
        <v>276.75</v>
      </c>
      <c r="L15" s="109">
        <v>50</v>
      </c>
    </row>
    <row r="16" spans="1:12" s="90" customFormat="1" ht="22.5" customHeight="1">
      <c r="A16" s="92">
        <v>11</v>
      </c>
      <c r="B16" s="109" t="s">
        <v>129</v>
      </c>
      <c r="C16" s="135" t="s">
        <v>251</v>
      </c>
      <c r="D16" s="123" t="s">
        <v>255</v>
      </c>
      <c r="E16" s="92" t="s">
        <v>0</v>
      </c>
      <c r="F16" s="93">
        <v>30</v>
      </c>
      <c r="G16" s="109">
        <v>5.5</v>
      </c>
      <c r="H16" s="93">
        <f t="shared" si="0"/>
        <v>165</v>
      </c>
      <c r="I16" s="88">
        <v>0.23</v>
      </c>
      <c r="J16" s="89">
        <f t="shared" si="1"/>
        <v>37.95</v>
      </c>
      <c r="K16" s="94">
        <f t="shared" si="2"/>
        <v>202.95</v>
      </c>
      <c r="L16" s="109">
        <v>26.5</v>
      </c>
    </row>
    <row r="17" spans="1:12" s="90" customFormat="1" ht="22.5" customHeight="1">
      <c r="A17" s="92">
        <v>12</v>
      </c>
      <c r="B17" s="109" t="s">
        <v>186</v>
      </c>
      <c r="C17" s="135" t="s">
        <v>252</v>
      </c>
      <c r="D17" s="123" t="s">
        <v>255</v>
      </c>
      <c r="E17" s="92" t="s">
        <v>0</v>
      </c>
      <c r="F17" s="93">
        <v>3</v>
      </c>
      <c r="G17" s="109">
        <v>6</v>
      </c>
      <c r="H17" s="96">
        <f t="shared" si="0"/>
        <v>18</v>
      </c>
      <c r="I17" s="97">
        <v>0.23</v>
      </c>
      <c r="J17" s="98">
        <f>I17*H17</f>
        <v>4.140000000000001</v>
      </c>
      <c r="K17" s="94">
        <f t="shared" si="2"/>
        <v>22.14</v>
      </c>
      <c r="L17" s="109">
        <v>0.6</v>
      </c>
    </row>
    <row r="18" spans="1:12" s="90" customFormat="1" ht="22.5" customHeight="1">
      <c r="A18" s="92">
        <v>13</v>
      </c>
      <c r="B18" s="109" t="s">
        <v>184</v>
      </c>
      <c r="C18" s="135" t="s">
        <v>185</v>
      </c>
      <c r="D18" s="123" t="s">
        <v>255</v>
      </c>
      <c r="E18" s="92" t="s">
        <v>0</v>
      </c>
      <c r="F18" s="93">
        <v>5</v>
      </c>
      <c r="G18" s="109">
        <v>6</v>
      </c>
      <c r="H18" s="94">
        <f t="shared" si="0"/>
        <v>30</v>
      </c>
      <c r="I18" s="88">
        <v>0.23</v>
      </c>
      <c r="J18" s="89">
        <f>I18*H18</f>
        <v>6.9</v>
      </c>
      <c r="K18" s="94">
        <f t="shared" si="2"/>
        <v>36.9</v>
      </c>
      <c r="L18" s="109">
        <v>1.45</v>
      </c>
    </row>
    <row r="19" spans="1:12" s="90" customFormat="1" ht="22.5" customHeight="1">
      <c r="A19" s="92">
        <v>14</v>
      </c>
      <c r="B19" s="109" t="s">
        <v>162</v>
      </c>
      <c r="C19" s="135" t="s">
        <v>163</v>
      </c>
      <c r="D19" s="123" t="s">
        <v>255</v>
      </c>
      <c r="E19" s="92" t="s">
        <v>0</v>
      </c>
      <c r="F19" s="93">
        <v>75</v>
      </c>
      <c r="G19" s="109">
        <v>5.5</v>
      </c>
      <c r="H19" s="94">
        <f t="shared" si="0"/>
        <v>412.5</v>
      </c>
      <c r="I19" s="88">
        <v>0.23</v>
      </c>
      <c r="J19" s="89">
        <f aca="true" t="shared" si="3" ref="J19:J36">I19*H19</f>
        <v>94.875</v>
      </c>
      <c r="K19" s="94">
        <f t="shared" si="2"/>
        <v>507.375</v>
      </c>
      <c r="L19" s="109">
        <v>71</v>
      </c>
    </row>
    <row r="20" spans="1:12" s="90" customFormat="1" ht="22.5" customHeight="1">
      <c r="A20" s="92">
        <v>15</v>
      </c>
      <c r="B20" s="109" t="s">
        <v>148</v>
      </c>
      <c r="C20" s="135" t="s">
        <v>253</v>
      </c>
      <c r="D20" s="123" t="s">
        <v>255</v>
      </c>
      <c r="E20" s="92" t="s">
        <v>0</v>
      </c>
      <c r="F20" s="93">
        <v>50</v>
      </c>
      <c r="G20" s="109">
        <v>4.5</v>
      </c>
      <c r="H20" s="94">
        <f t="shared" si="0"/>
        <v>225</v>
      </c>
      <c r="I20" s="88">
        <v>0.23</v>
      </c>
      <c r="J20" s="89">
        <f t="shared" si="3"/>
        <v>51.75</v>
      </c>
      <c r="K20" s="94">
        <f t="shared" si="2"/>
        <v>276.75</v>
      </c>
      <c r="L20" s="109">
        <v>50</v>
      </c>
    </row>
    <row r="21" spans="1:12" s="90" customFormat="1" ht="22.5" customHeight="1">
      <c r="A21" s="92">
        <v>16</v>
      </c>
      <c r="B21" s="109" t="s">
        <v>173</v>
      </c>
      <c r="C21" s="135" t="s">
        <v>254</v>
      </c>
      <c r="D21" s="123" t="s">
        <v>255</v>
      </c>
      <c r="E21" s="92" t="s">
        <v>0</v>
      </c>
      <c r="F21" s="93">
        <v>50</v>
      </c>
      <c r="G21" s="109">
        <v>5</v>
      </c>
      <c r="H21" s="94">
        <f t="shared" si="0"/>
        <v>250</v>
      </c>
      <c r="I21" s="88">
        <v>0.23</v>
      </c>
      <c r="J21" s="89">
        <f t="shared" si="3"/>
        <v>57.5</v>
      </c>
      <c r="K21" s="94">
        <f t="shared" si="2"/>
        <v>307.5</v>
      </c>
      <c r="L21" s="109">
        <v>50</v>
      </c>
    </row>
    <row r="22" spans="1:12" s="90" customFormat="1" ht="22.5" customHeight="1">
      <c r="A22" s="92">
        <v>17</v>
      </c>
      <c r="B22" s="109" t="s">
        <v>160</v>
      </c>
      <c r="C22" s="135" t="s">
        <v>161</v>
      </c>
      <c r="D22" s="124">
        <v>45</v>
      </c>
      <c r="E22" s="92" t="s">
        <v>0</v>
      </c>
      <c r="F22" s="93">
        <v>25</v>
      </c>
      <c r="G22" s="109">
        <v>6</v>
      </c>
      <c r="H22" s="94">
        <f t="shared" si="0"/>
        <v>150</v>
      </c>
      <c r="I22" s="88">
        <v>0.23</v>
      </c>
      <c r="J22" s="89">
        <f t="shared" si="3"/>
        <v>34.5</v>
      </c>
      <c r="K22" s="94">
        <f t="shared" si="2"/>
        <v>184.5</v>
      </c>
      <c r="L22" s="109">
        <v>22.5</v>
      </c>
    </row>
    <row r="23" spans="1:12" s="90" customFormat="1" ht="22.5" customHeight="1">
      <c r="A23" s="92">
        <v>18</v>
      </c>
      <c r="B23" s="145" t="s">
        <v>133</v>
      </c>
      <c r="C23" s="146" t="s">
        <v>134</v>
      </c>
      <c r="D23" s="124">
        <v>45</v>
      </c>
      <c r="E23" s="92" t="s">
        <v>0</v>
      </c>
      <c r="F23" s="93">
        <v>5</v>
      </c>
      <c r="G23" s="109">
        <v>5.8</v>
      </c>
      <c r="H23" s="94">
        <f t="shared" si="0"/>
        <v>29</v>
      </c>
      <c r="I23" s="88">
        <v>0.23</v>
      </c>
      <c r="J23" s="89">
        <f t="shared" si="3"/>
        <v>6.67</v>
      </c>
      <c r="K23" s="94">
        <f t="shared" si="2"/>
        <v>35.67</v>
      </c>
      <c r="L23" s="109">
        <v>4</v>
      </c>
    </row>
    <row r="24" spans="1:12" s="90" customFormat="1" ht="22.5" customHeight="1">
      <c r="A24" s="92">
        <v>19</v>
      </c>
      <c r="B24" s="109" t="s">
        <v>135</v>
      </c>
      <c r="C24" s="135" t="s">
        <v>136</v>
      </c>
      <c r="D24" s="124">
        <v>45</v>
      </c>
      <c r="E24" s="92" t="s">
        <v>0</v>
      </c>
      <c r="F24" s="93">
        <v>30</v>
      </c>
      <c r="G24" s="109">
        <v>5.8</v>
      </c>
      <c r="H24" s="94">
        <f t="shared" si="0"/>
        <v>174</v>
      </c>
      <c r="I24" s="88">
        <v>0.23</v>
      </c>
      <c r="J24" s="89">
        <f t="shared" si="3"/>
        <v>40.02</v>
      </c>
      <c r="K24" s="94">
        <f t="shared" si="2"/>
        <v>214.02</v>
      </c>
      <c r="L24" s="109">
        <v>30</v>
      </c>
    </row>
    <row r="25" spans="1:12" s="90" customFormat="1" ht="22.5" customHeight="1">
      <c r="A25" s="92">
        <v>20</v>
      </c>
      <c r="B25" s="109" t="s">
        <v>137</v>
      </c>
      <c r="C25" s="135" t="s">
        <v>138</v>
      </c>
      <c r="D25" s="124">
        <v>45</v>
      </c>
      <c r="E25" s="92" t="s">
        <v>0</v>
      </c>
      <c r="F25" s="93">
        <v>35</v>
      </c>
      <c r="G25" s="109">
        <v>6</v>
      </c>
      <c r="H25" s="94">
        <f t="shared" si="0"/>
        <v>210</v>
      </c>
      <c r="I25" s="88">
        <v>0.23</v>
      </c>
      <c r="J25" s="89">
        <f t="shared" si="3"/>
        <v>48.300000000000004</v>
      </c>
      <c r="K25" s="94">
        <f t="shared" si="2"/>
        <v>258.3</v>
      </c>
      <c r="L25" s="109">
        <v>33</v>
      </c>
    </row>
    <row r="26" spans="1:12" s="90" customFormat="1" ht="22.5" customHeight="1">
      <c r="A26" s="92">
        <v>21</v>
      </c>
      <c r="B26" s="109" t="s">
        <v>139</v>
      </c>
      <c r="C26" s="135" t="s">
        <v>140</v>
      </c>
      <c r="D26" s="124">
        <v>45</v>
      </c>
      <c r="E26" s="92" t="s">
        <v>0</v>
      </c>
      <c r="F26" s="93">
        <v>30</v>
      </c>
      <c r="G26" s="109">
        <v>6.2</v>
      </c>
      <c r="H26" s="94">
        <f t="shared" si="0"/>
        <v>186</v>
      </c>
      <c r="I26" s="88">
        <v>0.23</v>
      </c>
      <c r="J26" s="89">
        <f t="shared" si="3"/>
        <v>42.78</v>
      </c>
      <c r="K26" s="94">
        <f t="shared" si="2"/>
        <v>228.78</v>
      </c>
      <c r="L26" s="109">
        <v>29</v>
      </c>
    </row>
    <row r="27" spans="1:12" s="90" customFormat="1" ht="22.5" customHeight="1">
      <c r="A27" s="92">
        <v>22</v>
      </c>
      <c r="B27" s="109" t="s">
        <v>179</v>
      </c>
      <c r="C27" s="135" t="s">
        <v>180</v>
      </c>
      <c r="D27" s="124">
        <v>45</v>
      </c>
      <c r="E27" s="92" t="s">
        <v>0</v>
      </c>
      <c r="F27" s="93">
        <v>50</v>
      </c>
      <c r="G27" s="109">
        <v>6.5</v>
      </c>
      <c r="H27" s="94">
        <f t="shared" si="0"/>
        <v>325</v>
      </c>
      <c r="I27" s="88">
        <v>0.23</v>
      </c>
      <c r="J27" s="89">
        <f>I27*H27</f>
        <v>74.75</v>
      </c>
      <c r="K27" s="94">
        <f>J27+H27</f>
        <v>399.75</v>
      </c>
      <c r="L27" s="109">
        <v>50</v>
      </c>
    </row>
    <row r="28" spans="1:12" s="90" customFormat="1" ht="22.5" customHeight="1">
      <c r="A28" s="92">
        <v>23</v>
      </c>
      <c r="B28" s="109" t="s">
        <v>154</v>
      </c>
      <c r="C28" s="135" t="s">
        <v>155</v>
      </c>
      <c r="D28" s="123"/>
      <c r="E28" s="92" t="s">
        <v>0</v>
      </c>
      <c r="F28" s="93">
        <v>25</v>
      </c>
      <c r="G28" s="109">
        <v>4</v>
      </c>
      <c r="H28" s="94">
        <f t="shared" si="0"/>
        <v>100</v>
      </c>
      <c r="I28" s="88">
        <v>0.23</v>
      </c>
      <c r="J28" s="89">
        <f t="shared" si="3"/>
        <v>23</v>
      </c>
      <c r="K28" s="94">
        <f t="shared" si="2"/>
        <v>123</v>
      </c>
      <c r="L28" s="109">
        <v>22.4</v>
      </c>
    </row>
    <row r="29" spans="1:12" s="90" customFormat="1" ht="22.5" customHeight="1">
      <c r="A29" s="92">
        <v>24</v>
      </c>
      <c r="B29" s="109" t="s">
        <v>167</v>
      </c>
      <c r="C29" s="135" t="s">
        <v>168</v>
      </c>
      <c r="D29" s="123"/>
      <c r="E29" s="92" t="s">
        <v>0</v>
      </c>
      <c r="F29" s="93">
        <v>25</v>
      </c>
      <c r="G29" s="109">
        <v>5</v>
      </c>
      <c r="H29" s="94">
        <f t="shared" si="0"/>
        <v>125</v>
      </c>
      <c r="I29" s="88">
        <v>0.23</v>
      </c>
      <c r="J29" s="89">
        <f t="shared" si="3"/>
        <v>28.75</v>
      </c>
      <c r="K29" s="94">
        <f t="shared" si="2"/>
        <v>153.75</v>
      </c>
      <c r="L29" s="109">
        <v>24</v>
      </c>
    </row>
    <row r="30" spans="1:12" s="90" customFormat="1" ht="22.5" customHeight="1">
      <c r="A30" s="92">
        <v>25</v>
      </c>
      <c r="B30" s="109" t="s">
        <v>164</v>
      </c>
      <c r="C30" s="135" t="s">
        <v>165</v>
      </c>
      <c r="D30" s="123"/>
      <c r="E30" s="92" t="s">
        <v>67</v>
      </c>
      <c r="F30" s="93">
        <v>10</v>
      </c>
      <c r="G30" s="109">
        <v>4</v>
      </c>
      <c r="H30" s="94">
        <f t="shared" si="0"/>
        <v>40</v>
      </c>
      <c r="I30" s="88">
        <v>0.23</v>
      </c>
      <c r="J30" s="89">
        <f t="shared" si="3"/>
        <v>9.200000000000001</v>
      </c>
      <c r="K30" s="94">
        <f t="shared" si="2"/>
        <v>49.2</v>
      </c>
      <c r="L30" s="109">
        <v>6</v>
      </c>
    </row>
    <row r="31" spans="1:12" s="90" customFormat="1" ht="22.5" customHeight="1">
      <c r="A31" s="92">
        <v>26</v>
      </c>
      <c r="B31" s="109" t="s">
        <v>146</v>
      </c>
      <c r="C31" s="135" t="s">
        <v>147</v>
      </c>
      <c r="D31" s="123"/>
      <c r="E31" s="92" t="s">
        <v>0</v>
      </c>
      <c r="F31" s="93">
        <v>10</v>
      </c>
      <c r="G31" s="109">
        <v>5</v>
      </c>
      <c r="H31" s="94">
        <f t="shared" si="0"/>
        <v>50</v>
      </c>
      <c r="I31" s="88">
        <v>0.23</v>
      </c>
      <c r="J31" s="89">
        <f t="shared" si="3"/>
        <v>11.5</v>
      </c>
      <c r="K31" s="94">
        <f t="shared" si="2"/>
        <v>61.5</v>
      </c>
      <c r="L31" s="109">
        <v>10</v>
      </c>
    </row>
    <row r="32" spans="1:12" s="90" customFormat="1" ht="22.5" customHeight="1">
      <c r="A32" s="92">
        <v>27</v>
      </c>
      <c r="B32" s="112" t="s">
        <v>123</v>
      </c>
      <c r="C32" s="147" t="s">
        <v>124</v>
      </c>
      <c r="D32" s="125"/>
      <c r="E32" s="85" t="s">
        <v>258</v>
      </c>
      <c r="F32" s="86">
        <v>5</v>
      </c>
      <c r="G32" s="112">
        <v>245</v>
      </c>
      <c r="H32" s="87">
        <f t="shared" si="0"/>
        <v>1225</v>
      </c>
      <c r="I32" s="88">
        <v>0.23</v>
      </c>
      <c r="J32" s="89">
        <f t="shared" si="3"/>
        <v>281.75</v>
      </c>
      <c r="K32" s="87">
        <f t="shared" si="2"/>
        <v>1506.75</v>
      </c>
      <c r="L32" s="112">
        <v>5</v>
      </c>
    </row>
    <row r="33" spans="1:12" s="90" customFormat="1" ht="22.5" customHeight="1">
      <c r="A33" s="92">
        <v>28</v>
      </c>
      <c r="B33" s="109" t="s">
        <v>125</v>
      </c>
      <c r="C33" s="135" t="s">
        <v>126</v>
      </c>
      <c r="D33" s="123"/>
      <c r="E33" s="92" t="s">
        <v>258</v>
      </c>
      <c r="F33" s="93">
        <v>5</v>
      </c>
      <c r="G33" s="109">
        <v>320</v>
      </c>
      <c r="H33" s="94">
        <f t="shared" si="0"/>
        <v>1600</v>
      </c>
      <c r="I33" s="88">
        <v>0.23</v>
      </c>
      <c r="J33" s="89">
        <f t="shared" si="3"/>
        <v>368</v>
      </c>
      <c r="K33" s="94">
        <f t="shared" si="2"/>
        <v>1968</v>
      </c>
      <c r="L33" s="109">
        <v>5</v>
      </c>
    </row>
    <row r="34" spans="1:12" s="90" customFormat="1" ht="22.5" customHeight="1">
      <c r="A34" s="92">
        <v>29</v>
      </c>
      <c r="B34" s="109" t="s">
        <v>150</v>
      </c>
      <c r="C34" s="135" t="s">
        <v>151</v>
      </c>
      <c r="D34" s="123"/>
      <c r="E34" s="92" t="s">
        <v>0</v>
      </c>
      <c r="F34" s="93">
        <v>140</v>
      </c>
      <c r="G34" s="109">
        <v>4</v>
      </c>
      <c r="H34" s="94">
        <f t="shared" si="0"/>
        <v>560</v>
      </c>
      <c r="I34" s="88">
        <v>0.23</v>
      </c>
      <c r="J34" s="89">
        <f t="shared" si="3"/>
        <v>128.8</v>
      </c>
      <c r="K34" s="94">
        <f t="shared" si="2"/>
        <v>688.8</v>
      </c>
      <c r="L34" s="109">
        <v>132</v>
      </c>
    </row>
    <row r="35" spans="1:12" s="90" customFormat="1" ht="22.5" customHeight="1">
      <c r="A35" s="92">
        <v>30</v>
      </c>
      <c r="B35" s="109" t="s">
        <v>152</v>
      </c>
      <c r="C35" s="135" t="s">
        <v>153</v>
      </c>
      <c r="D35" s="123"/>
      <c r="E35" s="92" t="s">
        <v>0</v>
      </c>
      <c r="F35" s="93">
        <v>170</v>
      </c>
      <c r="G35" s="109">
        <v>4</v>
      </c>
      <c r="H35" s="94">
        <f t="shared" si="0"/>
        <v>680</v>
      </c>
      <c r="I35" s="88">
        <v>0.23</v>
      </c>
      <c r="J35" s="89">
        <f t="shared" si="3"/>
        <v>156.4</v>
      </c>
      <c r="K35" s="94">
        <f t="shared" si="2"/>
        <v>836.4</v>
      </c>
      <c r="L35" s="109">
        <v>164</v>
      </c>
    </row>
    <row r="36" spans="1:12" s="90" customFormat="1" ht="22.5" customHeight="1">
      <c r="A36" s="92">
        <v>31</v>
      </c>
      <c r="B36" s="134" t="s">
        <v>156</v>
      </c>
      <c r="C36" s="148" t="s">
        <v>157</v>
      </c>
      <c r="D36" s="132"/>
      <c r="E36" s="131" t="s">
        <v>0</v>
      </c>
      <c r="F36" s="133">
        <v>60</v>
      </c>
      <c r="G36" s="134">
        <v>5</v>
      </c>
      <c r="H36" s="96">
        <f t="shared" si="0"/>
        <v>300</v>
      </c>
      <c r="I36" s="97">
        <v>0.23</v>
      </c>
      <c r="J36" s="98">
        <f t="shared" si="3"/>
        <v>69</v>
      </c>
      <c r="K36" s="96">
        <f t="shared" si="2"/>
        <v>369</v>
      </c>
      <c r="L36" s="134">
        <v>56</v>
      </c>
    </row>
    <row r="37" spans="1:12" s="7" customFormat="1" ht="21.75" customHeight="1">
      <c r="A37" s="92">
        <v>32</v>
      </c>
      <c r="B37" s="136" t="s">
        <v>86</v>
      </c>
      <c r="C37" s="137" t="s">
        <v>241</v>
      </c>
      <c r="D37" s="149" t="s">
        <v>196</v>
      </c>
      <c r="E37" s="138" t="s">
        <v>0</v>
      </c>
      <c r="F37" s="139">
        <v>5</v>
      </c>
      <c r="G37" s="144">
        <v>20</v>
      </c>
      <c r="H37" s="144">
        <f aca="true" t="shared" si="4" ref="H37:H71">SUM(F37*G37)</f>
        <v>100</v>
      </c>
      <c r="I37" s="150">
        <v>0.23</v>
      </c>
      <c r="J37" s="144">
        <f>I37*H37</f>
        <v>23</v>
      </c>
      <c r="K37" s="144">
        <f>J37+H37</f>
        <v>123</v>
      </c>
      <c r="L37" s="151">
        <v>1.7</v>
      </c>
    </row>
    <row r="38" spans="1:12" ht="21.75" customHeight="1">
      <c r="A38" s="92">
        <v>33</v>
      </c>
      <c r="B38" s="153" t="s">
        <v>87</v>
      </c>
      <c r="C38" s="154" t="s">
        <v>242</v>
      </c>
      <c r="D38" s="155" t="s">
        <v>196</v>
      </c>
      <c r="E38" s="152" t="s">
        <v>0</v>
      </c>
      <c r="F38" s="156">
        <v>15</v>
      </c>
      <c r="G38" s="143">
        <v>20</v>
      </c>
      <c r="H38" s="141">
        <f t="shared" si="4"/>
        <v>300</v>
      </c>
      <c r="I38" s="142">
        <v>0.23</v>
      </c>
      <c r="J38" s="143">
        <f aca="true" t="shared" si="5" ref="J38:J71">I38*H38</f>
        <v>69</v>
      </c>
      <c r="K38" s="141">
        <f aca="true" t="shared" si="6" ref="K38:K71">J38+H38</f>
        <v>369</v>
      </c>
      <c r="L38" s="157">
        <v>11.4</v>
      </c>
    </row>
    <row r="39" spans="1:12" ht="21.75" customHeight="1">
      <c r="A39" s="92">
        <v>34</v>
      </c>
      <c r="B39" s="136" t="s">
        <v>115</v>
      </c>
      <c r="C39" s="137" t="s">
        <v>215</v>
      </c>
      <c r="D39" s="149" t="s">
        <v>196</v>
      </c>
      <c r="E39" s="138" t="s">
        <v>0</v>
      </c>
      <c r="F39" s="139">
        <v>5</v>
      </c>
      <c r="G39" s="140">
        <v>20</v>
      </c>
      <c r="H39" s="141">
        <f t="shared" si="4"/>
        <v>100</v>
      </c>
      <c r="I39" s="142">
        <v>0.23</v>
      </c>
      <c r="J39" s="143">
        <f aca="true" t="shared" si="7" ref="J39:J46">I39*H39</f>
        <v>23</v>
      </c>
      <c r="K39" s="144">
        <f aca="true" t="shared" si="8" ref="K39:K45">J39+H39</f>
        <v>123</v>
      </c>
      <c r="L39" s="151"/>
    </row>
    <row r="40" spans="1:12" ht="21.75" customHeight="1">
      <c r="A40" s="92">
        <v>35</v>
      </c>
      <c r="B40" s="136" t="s">
        <v>101</v>
      </c>
      <c r="C40" s="137" t="s">
        <v>217</v>
      </c>
      <c r="D40" s="149" t="s">
        <v>196</v>
      </c>
      <c r="E40" s="138" t="s">
        <v>0</v>
      </c>
      <c r="F40" s="139">
        <v>3</v>
      </c>
      <c r="G40" s="140">
        <v>20</v>
      </c>
      <c r="H40" s="141">
        <f t="shared" si="4"/>
        <v>60</v>
      </c>
      <c r="I40" s="142">
        <v>0.23</v>
      </c>
      <c r="J40" s="143">
        <f t="shared" si="7"/>
        <v>13.8</v>
      </c>
      <c r="K40" s="144">
        <f t="shared" si="8"/>
        <v>73.8</v>
      </c>
      <c r="L40" s="151"/>
    </row>
    <row r="41" spans="1:12" ht="28.5" customHeight="1">
      <c r="A41" s="92">
        <v>36</v>
      </c>
      <c r="B41" s="136" t="s">
        <v>105</v>
      </c>
      <c r="C41" s="137" t="s">
        <v>247</v>
      </c>
      <c r="D41" s="149" t="s">
        <v>246</v>
      </c>
      <c r="E41" s="138" t="s">
        <v>0</v>
      </c>
      <c r="F41" s="139">
        <v>20</v>
      </c>
      <c r="G41" s="140">
        <v>20</v>
      </c>
      <c r="H41" s="141">
        <f t="shared" si="4"/>
        <v>400</v>
      </c>
      <c r="I41" s="142">
        <v>0.23</v>
      </c>
      <c r="J41" s="143">
        <f t="shared" si="7"/>
        <v>92</v>
      </c>
      <c r="K41" s="144">
        <f t="shared" si="8"/>
        <v>492</v>
      </c>
      <c r="L41" s="151"/>
    </row>
    <row r="42" spans="1:12" ht="28.5" customHeight="1">
      <c r="A42" s="92">
        <v>37</v>
      </c>
      <c r="B42" s="136" t="s">
        <v>106</v>
      </c>
      <c r="C42" s="137" t="s">
        <v>64</v>
      </c>
      <c r="D42" s="149" t="s">
        <v>243</v>
      </c>
      <c r="E42" s="138" t="s">
        <v>0</v>
      </c>
      <c r="F42" s="139">
        <v>20</v>
      </c>
      <c r="G42" s="140">
        <v>15</v>
      </c>
      <c r="H42" s="141">
        <f t="shared" si="4"/>
        <v>300</v>
      </c>
      <c r="I42" s="142">
        <v>0.23</v>
      </c>
      <c r="J42" s="143">
        <f t="shared" si="7"/>
        <v>69</v>
      </c>
      <c r="K42" s="144">
        <f t="shared" si="8"/>
        <v>369</v>
      </c>
      <c r="L42" s="151"/>
    </row>
    <row r="43" spans="1:12" ht="28.5" customHeight="1">
      <c r="A43" s="92">
        <v>38</v>
      </c>
      <c r="B43" s="136" t="s">
        <v>117</v>
      </c>
      <c r="C43" s="137" t="s">
        <v>65</v>
      </c>
      <c r="D43" s="149" t="s">
        <v>243</v>
      </c>
      <c r="E43" s="138" t="s">
        <v>0</v>
      </c>
      <c r="F43" s="139">
        <v>10</v>
      </c>
      <c r="G43" s="140">
        <v>15</v>
      </c>
      <c r="H43" s="141">
        <f t="shared" si="4"/>
        <v>150</v>
      </c>
      <c r="I43" s="142">
        <v>0.23</v>
      </c>
      <c r="J43" s="143">
        <f t="shared" si="7"/>
        <v>34.5</v>
      </c>
      <c r="K43" s="144">
        <f t="shared" si="8"/>
        <v>184.5</v>
      </c>
      <c r="L43" s="151"/>
    </row>
    <row r="44" spans="1:12" ht="21.75" customHeight="1">
      <c r="A44" s="92">
        <v>39</v>
      </c>
      <c r="B44" s="158" t="s">
        <v>166</v>
      </c>
      <c r="C44" s="159" t="s">
        <v>257</v>
      </c>
      <c r="D44" s="149" t="s">
        <v>243</v>
      </c>
      <c r="E44" s="138" t="s">
        <v>258</v>
      </c>
      <c r="F44" s="139">
        <v>15</v>
      </c>
      <c r="G44" s="140">
        <v>340</v>
      </c>
      <c r="H44" s="141">
        <f t="shared" si="4"/>
        <v>5100</v>
      </c>
      <c r="I44" s="142">
        <v>0.23</v>
      </c>
      <c r="J44" s="143">
        <f t="shared" si="7"/>
        <v>1173</v>
      </c>
      <c r="K44" s="144">
        <f t="shared" si="8"/>
        <v>6273</v>
      </c>
      <c r="L44" s="151">
        <v>11</v>
      </c>
    </row>
    <row r="45" spans="1:12" ht="21.75" customHeight="1">
      <c r="A45" s="92">
        <v>40</v>
      </c>
      <c r="B45" s="158" t="s">
        <v>127</v>
      </c>
      <c r="C45" s="159" t="s">
        <v>128</v>
      </c>
      <c r="D45" s="149" t="s">
        <v>243</v>
      </c>
      <c r="E45" s="138" t="s">
        <v>0</v>
      </c>
      <c r="F45" s="139">
        <v>60</v>
      </c>
      <c r="G45" s="140">
        <v>15</v>
      </c>
      <c r="H45" s="141">
        <f t="shared" si="4"/>
        <v>900</v>
      </c>
      <c r="I45" s="142">
        <v>0.23</v>
      </c>
      <c r="J45" s="143">
        <f t="shared" si="7"/>
        <v>207</v>
      </c>
      <c r="K45" s="144">
        <f t="shared" si="8"/>
        <v>1107</v>
      </c>
      <c r="L45" s="151">
        <v>56</v>
      </c>
    </row>
    <row r="46" spans="1:12" s="53" customFormat="1" ht="16.5" customHeight="1">
      <c r="A46" s="92">
        <v>41</v>
      </c>
      <c r="B46" s="158" t="s">
        <v>158</v>
      </c>
      <c r="C46" s="159" t="s">
        <v>257</v>
      </c>
      <c r="D46" s="160" t="s">
        <v>243</v>
      </c>
      <c r="E46" s="57" t="s">
        <v>258</v>
      </c>
      <c r="F46" s="161">
        <v>10</v>
      </c>
      <c r="G46" s="158">
        <v>340</v>
      </c>
      <c r="H46" s="128">
        <f t="shared" si="4"/>
        <v>3400</v>
      </c>
      <c r="I46" s="129">
        <v>0.23</v>
      </c>
      <c r="J46" s="130">
        <f t="shared" si="7"/>
        <v>782</v>
      </c>
      <c r="K46" s="128">
        <f>J46+H46</f>
        <v>4182</v>
      </c>
      <c r="L46" s="161">
        <v>8</v>
      </c>
    </row>
    <row r="47" spans="1:12" ht="21.75" customHeight="1">
      <c r="A47" s="92">
        <v>42</v>
      </c>
      <c r="B47" s="136" t="s">
        <v>88</v>
      </c>
      <c r="C47" s="137" t="s">
        <v>201</v>
      </c>
      <c r="D47" s="160" t="s">
        <v>199</v>
      </c>
      <c r="E47" s="138" t="s">
        <v>0</v>
      </c>
      <c r="F47" s="139">
        <v>7</v>
      </c>
      <c r="G47" s="140">
        <v>50</v>
      </c>
      <c r="H47" s="141">
        <f t="shared" si="4"/>
        <v>350</v>
      </c>
      <c r="I47" s="142">
        <v>0.23</v>
      </c>
      <c r="J47" s="143">
        <f t="shared" si="5"/>
        <v>80.5</v>
      </c>
      <c r="K47" s="144">
        <f t="shared" si="6"/>
        <v>430.5</v>
      </c>
      <c r="L47" s="151">
        <v>3.79</v>
      </c>
    </row>
    <row r="48" spans="1:12" ht="21.75" customHeight="1">
      <c r="A48" s="92">
        <v>43</v>
      </c>
      <c r="B48" s="136" t="s">
        <v>89</v>
      </c>
      <c r="C48" s="137" t="s">
        <v>200</v>
      </c>
      <c r="D48" s="160" t="s">
        <v>199</v>
      </c>
      <c r="E48" s="138" t="s">
        <v>0</v>
      </c>
      <c r="F48" s="139">
        <v>5</v>
      </c>
      <c r="G48" s="140">
        <v>50</v>
      </c>
      <c r="H48" s="141">
        <f t="shared" si="4"/>
        <v>250</v>
      </c>
      <c r="I48" s="142">
        <v>0.23</v>
      </c>
      <c r="J48" s="143">
        <f t="shared" si="5"/>
        <v>57.5</v>
      </c>
      <c r="K48" s="144">
        <f t="shared" si="6"/>
        <v>307.5</v>
      </c>
      <c r="L48" s="151"/>
    </row>
    <row r="49" spans="1:12" ht="21.75" customHeight="1">
      <c r="A49" s="92">
        <v>44</v>
      </c>
      <c r="B49" s="136" t="s">
        <v>90</v>
      </c>
      <c r="C49" s="137" t="s">
        <v>202</v>
      </c>
      <c r="D49" s="160" t="s">
        <v>199</v>
      </c>
      <c r="E49" s="138" t="s">
        <v>0</v>
      </c>
      <c r="F49" s="139">
        <v>10</v>
      </c>
      <c r="G49" s="140">
        <v>50</v>
      </c>
      <c r="H49" s="141">
        <f t="shared" si="4"/>
        <v>500</v>
      </c>
      <c r="I49" s="142">
        <v>0.23</v>
      </c>
      <c r="J49" s="143">
        <f t="shared" si="5"/>
        <v>115</v>
      </c>
      <c r="K49" s="144">
        <f t="shared" si="6"/>
        <v>615</v>
      </c>
      <c r="L49" s="151">
        <v>5.2</v>
      </c>
    </row>
    <row r="50" spans="1:12" ht="21.75" customHeight="1">
      <c r="A50" s="92">
        <v>45</v>
      </c>
      <c r="B50" s="136" t="s">
        <v>91</v>
      </c>
      <c r="C50" s="137" t="s">
        <v>203</v>
      </c>
      <c r="D50" s="160" t="s">
        <v>199</v>
      </c>
      <c r="E50" s="138" t="s">
        <v>0</v>
      </c>
      <c r="F50" s="139">
        <v>5</v>
      </c>
      <c r="G50" s="140">
        <v>50</v>
      </c>
      <c r="H50" s="141">
        <f t="shared" si="4"/>
        <v>250</v>
      </c>
      <c r="I50" s="142">
        <v>0.23</v>
      </c>
      <c r="J50" s="143">
        <f t="shared" si="5"/>
        <v>57.5</v>
      </c>
      <c r="K50" s="144">
        <f t="shared" si="6"/>
        <v>307.5</v>
      </c>
      <c r="L50" s="151"/>
    </row>
    <row r="51" spans="1:12" ht="21.75" customHeight="1">
      <c r="A51" s="92">
        <v>46</v>
      </c>
      <c r="B51" s="136" t="s">
        <v>113</v>
      </c>
      <c r="C51" s="137" t="s">
        <v>204</v>
      </c>
      <c r="D51" s="160" t="s">
        <v>199</v>
      </c>
      <c r="E51" s="138" t="s">
        <v>0</v>
      </c>
      <c r="F51" s="139">
        <v>5</v>
      </c>
      <c r="G51" s="140">
        <v>50</v>
      </c>
      <c r="H51" s="141">
        <f t="shared" si="4"/>
        <v>250</v>
      </c>
      <c r="I51" s="142">
        <v>0.23</v>
      </c>
      <c r="J51" s="143">
        <f t="shared" si="5"/>
        <v>57.5</v>
      </c>
      <c r="K51" s="144">
        <f t="shared" si="6"/>
        <v>307.5</v>
      </c>
      <c r="L51" s="151"/>
    </row>
    <row r="52" spans="1:12" ht="21.75" customHeight="1">
      <c r="A52" s="92">
        <v>47</v>
      </c>
      <c r="B52" s="136" t="s">
        <v>92</v>
      </c>
      <c r="C52" s="137" t="s">
        <v>205</v>
      </c>
      <c r="D52" s="160" t="s">
        <v>199</v>
      </c>
      <c r="E52" s="138" t="s">
        <v>0</v>
      </c>
      <c r="F52" s="139">
        <v>5</v>
      </c>
      <c r="G52" s="140">
        <v>55</v>
      </c>
      <c r="H52" s="141">
        <f t="shared" si="4"/>
        <v>275</v>
      </c>
      <c r="I52" s="142">
        <v>0.23</v>
      </c>
      <c r="J52" s="143">
        <f t="shared" si="5"/>
        <v>63.25</v>
      </c>
      <c r="K52" s="144">
        <f t="shared" si="6"/>
        <v>338.25</v>
      </c>
      <c r="L52" s="151"/>
    </row>
    <row r="53" spans="1:12" ht="21.75" customHeight="1">
      <c r="A53" s="92">
        <v>48</v>
      </c>
      <c r="B53" s="136" t="s">
        <v>93</v>
      </c>
      <c r="C53" s="137" t="s">
        <v>206</v>
      </c>
      <c r="D53" s="160" t="s">
        <v>207</v>
      </c>
      <c r="E53" s="138" t="s">
        <v>0</v>
      </c>
      <c r="F53" s="139">
        <v>4</v>
      </c>
      <c r="G53" s="140">
        <v>30</v>
      </c>
      <c r="H53" s="141">
        <f t="shared" si="4"/>
        <v>120</v>
      </c>
      <c r="I53" s="142">
        <v>0.23</v>
      </c>
      <c r="J53" s="143">
        <f t="shared" si="5"/>
        <v>27.6</v>
      </c>
      <c r="K53" s="144">
        <f t="shared" si="6"/>
        <v>147.6</v>
      </c>
      <c r="L53" s="151"/>
    </row>
    <row r="54" spans="1:12" ht="21.75" customHeight="1">
      <c r="A54" s="92">
        <v>49</v>
      </c>
      <c r="B54" s="136" t="s">
        <v>94</v>
      </c>
      <c r="C54" s="137" t="s">
        <v>208</v>
      </c>
      <c r="D54" s="160" t="s">
        <v>207</v>
      </c>
      <c r="E54" s="138" t="s">
        <v>0</v>
      </c>
      <c r="F54" s="139">
        <v>5</v>
      </c>
      <c r="G54" s="140">
        <v>30</v>
      </c>
      <c r="H54" s="141">
        <f t="shared" si="4"/>
        <v>150</v>
      </c>
      <c r="I54" s="142">
        <v>0.23</v>
      </c>
      <c r="J54" s="143">
        <f t="shared" si="5"/>
        <v>34.5</v>
      </c>
      <c r="K54" s="144">
        <f t="shared" si="6"/>
        <v>184.5</v>
      </c>
      <c r="L54" s="151"/>
    </row>
    <row r="55" spans="1:12" ht="21.75" customHeight="1">
      <c r="A55" s="92">
        <v>50</v>
      </c>
      <c r="B55" s="136" t="s">
        <v>95</v>
      </c>
      <c r="C55" s="137" t="s">
        <v>209</v>
      </c>
      <c r="D55" s="160" t="s">
        <v>207</v>
      </c>
      <c r="E55" s="138" t="s">
        <v>0</v>
      </c>
      <c r="F55" s="139">
        <v>5</v>
      </c>
      <c r="G55" s="140">
        <v>30</v>
      </c>
      <c r="H55" s="141">
        <f t="shared" si="4"/>
        <v>150</v>
      </c>
      <c r="I55" s="142">
        <v>0.23</v>
      </c>
      <c r="J55" s="143">
        <f t="shared" si="5"/>
        <v>34.5</v>
      </c>
      <c r="K55" s="144">
        <f t="shared" si="6"/>
        <v>184.5</v>
      </c>
      <c r="L55" s="151"/>
    </row>
    <row r="56" spans="1:12" ht="21.75" customHeight="1">
      <c r="A56" s="92">
        <v>51</v>
      </c>
      <c r="B56" s="136" t="s">
        <v>96</v>
      </c>
      <c r="C56" s="137" t="s">
        <v>210</v>
      </c>
      <c r="D56" s="160" t="s">
        <v>207</v>
      </c>
      <c r="E56" s="138" t="s">
        <v>0</v>
      </c>
      <c r="F56" s="139">
        <v>5</v>
      </c>
      <c r="G56" s="140">
        <v>30</v>
      </c>
      <c r="H56" s="141">
        <f t="shared" si="4"/>
        <v>150</v>
      </c>
      <c r="I56" s="142">
        <v>0.23</v>
      </c>
      <c r="J56" s="143">
        <f t="shared" si="5"/>
        <v>34.5</v>
      </c>
      <c r="K56" s="144">
        <f t="shared" si="6"/>
        <v>184.5</v>
      </c>
      <c r="L56" s="151"/>
    </row>
    <row r="57" spans="1:12" ht="21.75" customHeight="1">
      <c r="A57" s="92">
        <v>52</v>
      </c>
      <c r="B57" s="136" t="s">
        <v>97</v>
      </c>
      <c r="C57" s="137" t="s">
        <v>211</v>
      </c>
      <c r="D57" s="160" t="s">
        <v>207</v>
      </c>
      <c r="E57" s="138" t="s">
        <v>0</v>
      </c>
      <c r="F57" s="139">
        <v>5</v>
      </c>
      <c r="G57" s="140">
        <v>30</v>
      </c>
      <c r="H57" s="141">
        <f t="shared" si="4"/>
        <v>150</v>
      </c>
      <c r="I57" s="142">
        <v>0.23</v>
      </c>
      <c r="J57" s="143">
        <f t="shared" si="5"/>
        <v>34.5</v>
      </c>
      <c r="K57" s="144">
        <f t="shared" si="6"/>
        <v>184.5</v>
      </c>
      <c r="L57" s="151"/>
    </row>
    <row r="58" spans="1:12" ht="21.75" customHeight="1">
      <c r="A58" s="92">
        <v>53</v>
      </c>
      <c r="B58" s="136" t="s">
        <v>114</v>
      </c>
      <c r="C58" s="137" t="s">
        <v>212</v>
      </c>
      <c r="D58" s="160" t="s">
        <v>207</v>
      </c>
      <c r="E58" s="138" t="s">
        <v>0</v>
      </c>
      <c r="F58" s="139">
        <v>5</v>
      </c>
      <c r="G58" s="140">
        <v>30</v>
      </c>
      <c r="H58" s="141">
        <f t="shared" si="4"/>
        <v>150</v>
      </c>
      <c r="I58" s="142">
        <v>0.23</v>
      </c>
      <c r="J58" s="143">
        <f t="shared" si="5"/>
        <v>34.5</v>
      </c>
      <c r="K58" s="144">
        <f t="shared" si="6"/>
        <v>184.5</v>
      </c>
      <c r="L58" s="151"/>
    </row>
    <row r="59" spans="1:12" ht="21.75" customHeight="1">
      <c r="A59" s="92">
        <v>54</v>
      </c>
      <c r="B59" s="136" t="s">
        <v>99</v>
      </c>
      <c r="C59" s="137" t="s">
        <v>213</v>
      </c>
      <c r="D59" s="149" t="s">
        <v>207</v>
      </c>
      <c r="E59" s="138" t="s">
        <v>0</v>
      </c>
      <c r="F59" s="139">
        <v>2</v>
      </c>
      <c r="G59" s="140">
        <v>30</v>
      </c>
      <c r="H59" s="141">
        <f t="shared" si="4"/>
        <v>60</v>
      </c>
      <c r="I59" s="142">
        <v>0.23</v>
      </c>
      <c r="J59" s="143">
        <f t="shared" si="5"/>
        <v>13.8</v>
      </c>
      <c r="K59" s="144">
        <f t="shared" si="6"/>
        <v>73.8</v>
      </c>
      <c r="L59" s="151"/>
    </row>
    <row r="60" spans="1:12" ht="21.75" customHeight="1">
      <c r="A60" s="92">
        <v>55</v>
      </c>
      <c r="B60" s="136" t="s">
        <v>100</v>
      </c>
      <c r="C60" s="137" t="s">
        <v>214</v>
      </c>
      <c r="D60" s="149" t="s">
        <v>207</v>
      </c>
      <c r="E60" s="138" t="s">
        <v>0</v>
      </c>
      <c r="F60" s="139">
        <v>5</v>
      </c>
      <c r="G60" s="140">
        <v>25</v>
      </c>
      <c r="H60" s="141">
        <f t="shared" si="4"/>
        <v>125</v>
      </c>
      <c r="I60" s="142">
        <v>0.23</v>
      </c>
      <c r="J60" s="143">
        <f t="shared" si="5"/>
        <v>28.75</v>
      </c>
      <c r="K60" s="144">
        <f t="shared" si="6"/>
        <v>153.75</v>
      </c>
      <c r="L60" s="151"/>
    </row>
    <row r="61" spans="1:12" ht="21.75" customHeight="1">
      <c r="A61" s="92">
        <v>56</v>
      </c>
      <c r="B61" s="162" t="s">
        <v>103</v>
      </c>
      <c r="C61" s="163" t="s">
        <v>68</v>
      </c>
      <c r="D61" s="149" t="s">
        <v>245</v>
      </c>
      <c r="E61" s="138" t="s">
        <v>0</v>
      </c>
      <c r="F61" s="164">
        <v>608</v>
      </c>
      <c r="G61" s="165">
        <v>20</v>
      </c>
      <c r="H61" s="166">
        <f t="shared" si="4"/>
        <v>12160</v>
      </c>
      <c r="I61" s="167">
        <v>0.23</v>
      </c>
      <c r="J61" s="168">
        <f t="shared" si="5"/>
        <v>2796.8</v>
      </c>
      <c r="K61" s="169">
        <f t="shared" si="6"/>
        <v>14956.8</v>
      </c>
      <c r="L61" s="170">
        <v>592</v>
      </c>
    </row>
    <row r="62" spans="1:12" ht="21.75" customHeight="1">
      <c r="A62" s="92">
        <v>57</v>
      </c>
      <c r="B62" s="136" t="s">
        <v>116</v>
      </c>
      <c r="C62" s="137" t="s">
        <v>79</v>
      </c>
      <c r="D62" s="149" t="s">
        <v>245</v>
      </c>
      <c r="E62" s="138" t="s">
        <v>0</v>
      </c>
      <c r="F62" s="139">
        <v>20</v>
      </c>
      <c r="G62" s="140">
        <v>20</v>
      </c>
      <c r="H62" s="141">
        <f t="shared" si="4"/>
        <v>400</v>
      </c>
      <c r="I62" s="142">
        <v>0.23</v>
      </c>
      <c r="J62" s="143">
        <f t="shared" si="5"/>
        <v>92</v>
      </c>
      <c r="K62" s="144">
        <f t="shared" si="6"/>
        <v>492</v>
      </c>
      <c r="L62" s="151">
        <v>15</v>
      </c>
    </row>
    <row r="63" spans="1:12" ht="21.75" customHeight="1">
      <c r="A63" s="92">
        <v>58</v>
      </c>
      <c r="B63" s="136" t="s">
        <v>104</v>
      </c>
      <c r="C63" s="137" t="s">
        <v>80</v>
      </c>
      <c r="D63" s="149" t="s">
        <v>245</v>
      </c>
      <c r="E63" s="138" t="s">
        <v>0</v>
      </c>
      <c r="F63" s="139">
        <v>20</v>
      </c>
      <c r="G63" s="140">
        <v>20</v>
      </c>
      <c r="H63" s="141">
        <f t="shared" si="4"/>
        <v>400</v>
      </c>
      <c r="I63" s="142">
        <v>0.23</v>
      </c>
      <c r="J63" s="143">
        <f t="shared" si="5"/>
        <v>92</v>
      </c>
      <c r="K63" s="144">
        <f t="shared" si="6"/>
        <v>492</v>
      </c>
      <c r="L63" s="151"/>
    </row>
    <row r="64" spans="1:12" ht="21.75" customHeight="1">
      <c r="A64" s="92">
        <v>59</v>
      </c>
      <c r="B64" s="136" t="s">
        <v>107</v>
      </c>
      <c r="C64" s="137" t="s">
        <v>72</v>
      </c>
      <c r="D64" s="149" t="s">
        <v>245</v>
      </c>
      <c r="E64" s="138" t="s">
        <v>67</v>
      </c>
      <c r="F64" s="139">
        <v>30</v>
      </c>
      <c r="G64" s="140">
        <v>45</v>
      </c>
      <c r="H64" s="141">
        <f t="shared" si="4"/>
        <v>1350</v>
      </c>
      <c r="I64" s="142">
        <v>0.23</v>
      </c>
      <c r="J64" s="143">
        <f t="shared" si="5"/>
        <v>310.5</v>
      </c>
      <c r="K64" s="144">
        <f t="shared" si="6"/>
        <v>1660.5</v>
      </c>
      <c r="L64" s="151">
        <v>26.5</v>
      </c>
    </row>
    <row r="65" spans="1:12" ht="21.75" customHeight="1">
      <c r="A65" s="92">
        <v>60</v>
      </c>
      <c r="B65" s="136" t="s">
        <v>118</v>
      </c>
      <c r="C65" s="137" t="s">
        <v>69</v>
      </c>
      <c r="D65" s="149" t="s">
        <v>245</v>
      </c>
      <c r="E65" s="138" t="s">
        <v>67</v>
      </c>
      <c r="F65" s="139">
        <v>30</v>
      </c>
      <c r="G65" s="140">
        <v>45</v>
      </c>
      <c r="H65" s="141">
        <f t="shared" si="4"/>
        <v>1350</v>
      </c>
      <c r="I65" s="142">
        <v>0.23</v>
      </c>
      <c r="J65" s="143">
        <f t="shared" si="5"/>
        <v>310.5</v>
      </c>
      <c r="K65" s="144">
        <f t="shared" si="6"/>
        <v>1660.5</v>
      </c>
      <c r="L65" s="151">
        <v>24</v>
      </c>
    </row>
    <row r="66" spans="1:12" ht="21.75" customHeight="1">
      <c r="A66" s="92">
        <v>61</v>
      </c>
      <c r="B66" s="136" t="s">
        <v>108</v>
      </c>
      <c r="C66" s="137" t="s">
        <v>70</v>
      </c>
      <c r="D66" s="149" t="s">
        <v>245</v>
      </c>
      <c r="E66" s="138" t="s">
        <v>67</v>
      </c>
      <c r="F66" s="139">
        <v>30</v>
      </c>
      <c r="G66" s="140">
        <v>35</v>
      </c>
      <c r="H66" s="141">
        <f t="shared" si="4"/>
        <v>1050</v>
      </c>
      <c r="I66" s="142">
        <v>0.23</v>
      </c>
      <c r="J66" s="143">
        <f t="shared" si="5"/>
        <v>241.5</v>
      </c>
      <c r="K66" s="144">
        <f t="shared" si="6"/>
        <v>1291.5</v>
      </c>
      <c r="L66" s="151">
        <v>24</v>
      </c>
    </row>
    <row r="67" spans="1:12" ht="21.75" customHeight="1">
      <c r="A67" s="92">
        <v>62</v>
      </c>
      <c r="B67" s="136" t="s">
        <v>119</v>
      </c>
      <c r="C67" s="137" t="s">
        <v>77</v>
      </c>
      <c r="D67" s="149" t="s">
        <v>245</v>
      </c>
      <c r="E67" s="138" t="s">
        <v>67</v>
      </c>
      <c r="F67" s="139">
        <v>5</v>
      </c>
      <c r="G67" s="140">
        <v>35</v>
      </c>
      <c r="H67" s="141">
        <f t="shared" si="4"/>
        <v>175</v>
      </c>
      <c r="I67" s="142">
        <v>0.23</v>
      </c>
      <c r="J67" s="143">
        <f t="shared" si="5"/>
        <v>40.25</v>
      </c>
      <c r="K67" s="144">
        <f t="shared" si="6"/>
        <v>215.25</v>
      </c>
      <c r="L67" s="151"/>
    </row>
    <row r="68" spans="1:12" ht="21.75" customHeight="1">
      <c r="A68" s="92">
        <v>63</v>
      </c>
      <c r="B68" s="136" t="s">
        <v>109</v>
      </c>
      <c r="C68" s="137" t="s">
        <v>66</v>
      </c>
      <c r="D68" s="149" t="s">
        <v>245</v>
      </c>
      <c r="E68" s="138" t="s">
        <v>67</v>
      </c>
      <c r="F68" s="139">
        <v>5</v>
      </c>
      <c r="G68" s="140">
        <v>60</v>
      </c>
      <c r="H68" s="141">
        <f t="shared" si="4"/>
        <v>300</v>
      </c>
      <c r="I68" s="142">
        <v>0.23</v>
      </c>
      <c r="J68" s="143">
        <f t="shared" si="5"/>
        <v>69</v>
      </c>
      <c r="K68" s="144">
        <f t="shared" si="6"/>
        <v>369</v>
      </c>
      <c r="L68" s="151"/>
    </row>
    <row r="69" spans="1:12" ht="21.75" customHeight="1">
      <c r="A69" s="92">
        <v>64</v>
      </c>
      <c r="B69" s="136" t="s">
        <v>110</v>
      </c>
      <c r="C69" s="137" t="s">
        <v>71</v>
      </c>
      <c r="D69" s="149" t="s">
        <v>245</v>
      </c>
      <c r="E69" s="138" t="s">
        <v>67</v>
      </c>
      <c r="F69" s="139">
        <v>6</v>
      </c>
      <c r="G69" s="140">
        <v>115</v>
      </c>
      <c r="H69" s="141">
        <f t="shared" si="4"/>
        <v>690</v>
      </c>
      <c r="I69" s="142">
        <v>0.23</v>
      </c>
      <c r="J69" s="143">
        <f t="shared" si="5"/>
        <v>158.70000000000002</v>
      </c>
      <c r="K69" s="144">
        <f t="shared" si="6"/>
        <v>848.7</v>
      </c>
      <c r="L69" s="151"/>
    </row>
    <row r="70" spans="1:12" ht="21.75" customHeight="1">
      <c r="A70" s="92">
        <v>65</v>
      </c>
      <c r="B70" s="158" t="s">
        <v>121</v>
      </c>
      <c r="C70" s="159" t="s">
        <v>122</v>
      </c>
      <c r="D70" s="149" t="s">
        <v>245</v>
      </c>
      <c r="E70" s="138" t="s">
        <v>67</v>
      </c>
      <c r="F70" s="139">
        <v>15</v>
      </c>
      <c r="G70" s="140">
        <v>120</v>
      </c>
      <c r="H70" s="144">
        <f t="shared" si="4"/>
        <v>1800</v>
      </c>
      <c r="I70" s="150">
        <v>0.23</v>
      </c>
      <c r="J70" s="140">
        <f>I70*H70</f>
        <v>414</v>
      </c>
      <c r="K70" s="144">
        <f t="shared" si="6"/>
        <v>2214</v>
      </c>
      <c r="L70" s="151">
        <v>12</v>
      </c>
    </row>
    <row r="71" spans="1:12" ht="21.75" customHeight="1">
      <c r="A71" s="92">
        <v>66</v>
      </c>
      <c r="B71" s="136" t="s">
        <v>112</v>
      </c>
      <c r="C71" s="137" t="s">
        <v>244</v>
      </c>
      <c r="D71" s="149"/>
      <c r="E71" s="138" t="s">
        <v>0</v>
      </c>
      <c r="F71" s="139">
        <v>5</v>
      </c>
      <c r="G71" s="140">
        <v>6</v>
      </c>
      <c r="H71" s="141">
        <f t="shared" si="4"/>
        <v>30</v>
      </c>
      <c r="I71" s="142">
        <v>0.23</v>
      </c>
      <c r="J71" s="143">
        <f t="shared" si="5"/>
        <v>6.9</v>
      </c>
      <c r="K71" s="144">
        <f t="shared" si="6"/>
        <v>36.9</v>
      </c>
      <c r="L71" s="151"/>
    </row>
    <row r="72" spans="1:12" s="76" customFormat="1" ht="21.75" customHeight="1">
      <c r="A72" s="77"/>
      <c r="B72" s="78"/>
      <c r="C72" s="78"/>
      <c r="D72" s="79"/>
      <c r="E72" s="79"/>
      <c r="F72" s="80"/>
      <c r="G72" s="81" t="s">
        <v>191</v>
      </c>
      <c r="H72" s="82">
        <f>SUM(H6:H71)</f>
        <v>41544.5</v>
      </c>
      <c r="I72" s="83" t="s">
        <v>192</v>
      </c>
      <c r="J72" s="82">
        <f>SUM(J6:J71)</f>
        <v>9555.235</v>
      </c>
      <c r="K72" s="82">
        <f>SUM(K6:K71)</f>
        <v>51099.73499999999</v>
      </c>
      <c r="L72" s="171" t="s">
        <v>192</v>
      </c>
    </row>
  </sheetData>
  <sheetProtection/>
  <mergeCells count="12">
    <mergeCell ref="C4:D5"/>
    <mergeCell ref="I4:J4"/>
    <mergeCell ref="K4:K5"/>
    <mergeCell ref="L4:L5"/>
    <mergeCell ref="A4:A5"/>
    <mergeCell ref="B4:B5"/>
    <mergeCell ref="A2:L2"/>
    <mergeCell ref="K1:L1"/>
    <mergeCell ref="E4:E5"/>
    <mergeCell ref="F4:F5"/>
    <mergeCell ref="G4:G5"/>
    <mergeCell ref="H4:H5"/>
  </mergeCells>
  <conditionalFormatting sqref="C62:C63">
    <cfRule type="duplicateValues" priority="14" dxfId="38" stopIfTrue="1">
      <formula>AND(COUNTIF($C$62:$C$63,C62)&gt;1,NOT(ISBLANK(C62)))</formula>
    </cfRule>
  </conditionalFormatting>
  <conditionalFormatting sqref="B37:B65536 B4">
    <cfRule type="duplicateValues" priority="13" dxfId="38" stopIfTrue="1">
      <formula>AND(COUNTIF($B$37:$B$65536,B4)+COUNTIF($B$4:$B$4,B4)&gt;1,NOT(ISBLANK(B4)))</formula>
    </cfRule>
  </conditionalFormatting>
  <conditionalFormatting sqref="B39">
    <cfRule type="duplicateValues" priority="9" dxfId="38" stopIfTrue="1">
      <formula>AND(COUNTIF($B$39:$B$39,B39)&gt;1,NOT(ISBLANK(B39)))</formula>
    </cfRule>
  </conditionalFormatting>
  <conditionalFormatting sqref="B40">
    <cfRule type="duplicateValues" priority="8" dxfId="38" stopIfTrue="1">
      <formula>AND(COUNTIF($B$40:$B$40,B40)&gt;1,NOT(ISBLANK(B40)))</formula>
    </cfRule>
  </conditionalFormatting>
  <conditionalFormatting sqref="B41">
    <cfRule type="duplicateValues" priority="7" dxfId="38" stopIfTrue="1">
      <formula>AND(COUNTIF($B$41:$B$41,B41)&gt;1,NOT(ISBLANK(B41)))</formula>
    </cfRule>
  </conditionalFormatting>
  <conditionalFormatting sqref="B42:B43">
    <cfRule type="duplicateValues" priority="6" dxfId="38" stopIfTrue="1">
      <formula>AND(COUNTIF($B$42:$B$43,B42)&gt;1,NOT(ISBLANK(B42)))</formula>
    </cfRule>
  </conditionalFormatting>
  <conditionalFormatting sqref="B59:B71">
    <cfRule type="duplicateValues" priority="87" dxfId="38" stopIfTrue="1">
      <formula>AND(COUNTIF($B$59:$B$71,B59)&gt;1,NOT(ISBLANK(B59)))</formula>
    </cfRule>
  </conditionalFormatting>
  <conditionalFormatting sqref="B44:B46">
    <cfRule type="duplicateValues" priority="96" dxfId="38" stopIfTrue="1">
      <formula>AND(COUNTIF($B$44:$B$46,B44)&gt;1,NOT(ISBLANK(B44)))</formula>
    </cfRule>
  </conditionalFormatting>
  <conditionalFormatting sqref="B6">
    <cfRule type="duplicateValues" priority="3" dxfId="38" stopIfTrue="1">
      <formula>AND(COUNTIF($B$6:$B$6,B6)&gt;1,NOT(ISBLANK(B6)))</formula>
    </cfRule>
  </conditionalFormatting>
  <conditionalFormatting sqref="B7:B22">
    <cfRule type="duplicateValues" priority="2" dxfId="38" stopIfTrue="1">
      <formula>AND(COUNTIF($B$7:$B$22,B7)&gt;1,NOT(ISBLANK(B7)))</formula>
    </cfRule>
  </conditionalFormatting>
  <conditionalFormatting sqref="B6:B36">
    <cfRule type="duplicateValues" priority="1" dxfId="38" stopIfTrue="1">
      <formula>AND(COUNTIF($B$6:$B$36,B6)&gt;1,NOT(ISBLANK(B6)))</formula>
    </cfRule>
  </conditionalFormatting>
  <printOptions horizontalCentered="1"/>
  <pageMargins left="0" right="0" top="0.1968503937007874" bottom="0.1968503937007874" header="0.5118110236220472" footer="0.5118110236220472"/>
  <pageSetup horizontalDpi="409" verticalDpi="409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2">
      <selection activeCell="F27" sqref="F27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49.00390625" style="0" customWidth="1"/>
    <col min="4" max="4" width="20.00390625" style="54" customWidth="1"/>
    <col min="5" max="5" width="25.00390625" style="23" customWidth="1"/>
  </cols>
  <sheetData>
    <row r="1" spans="1:5" s="53" customFormat="1" ht="18.75" thickBot="1">
      <c r="A1" s="251" t="s">
        <v>218</v>
      </c>
      <c r="B1" s="251"/>
      <c r="C1" s="251"/>
      <c r="D1" s="251"/>
      <c r="E1" s="71"/>
    </row>
    <row r="2" spans="1:5" ht="30.75" customHeight="1">
      <c r="A2" s="252" t="s">
        <v>55</v>
      </c>
      <c r="B2" s="252" t="s">
        <v>85</v>
      </c>
      <c r="C2" s="252" t="s">
        <v>54</v>
      </c>
      <c r="D2" s="249" t="s">
        <v>195</v>
      </c>
      <c r="E2" s="254"/>
    </row>
    <row r="3" spans="1:5" ht="30.75" customHeight="1" thickBot="1">
      <c r="A3" s="253"/>
      <c r="B3" s="253"/>
      <c r="C3" s="253"/>
      <c r="D3" s="250"/>
      <c r="E3" s="254"/>
    </row>
    <row r="4" spans="1:5" ht="15" customHeight="1" thickTop="1">
      <c r="A4" s="18">
        <v>1</v>
      </c>
      <c r="B4" s="17" t="s">
        <v>86</v>
      </c>
      <c r="C4" s="17" t="s">
        <v>197</v>
      </c>
      <c r="D4" s="56" t="s">
        <v>196</v>
      </c>
      <c r="E4" s="51"/>
    </row>
    <row r="5" spans="1:5" ht="15" customHeight="1">
      <c r="A5" s="18">
        <v>2</v>
      </c>
      <c r="B5" s="2" t="s">
        <v>87</v>
      </c>
      <c r="C5" s="2" t="s">
        <v>198</v>
      </c>
      <c r="D5" s="56" t="s">
        <v>196</v>
      </c>
      <c r="E5" s="51"/>
    </row>
    <row r="6" spans="1:5" ht="15" customHeight="1">
      <c r="A6" s="18">
        <v>3</v>
      </c>
      <c r="B6" s="2" t="s">
        <v>88</v>
      </c>
      <c r="C6" s="2" t="s">
        <v>201</v>
      </c>
      <c r="D6" s="56" t="s">
        <v>199</v>
      </c>
      <c r="E6" s="51"/>
    </row>
    <row r="7" spans="1:5" ht="15" customHeight="1">
      <c r="A7" s="18">
        <v>4</v>
      </c>
      <c r="B7" s="2" t="s">
        <v>89</v>
      </c>
      <c r="C7" s="2" t="s">
        <v>200</v>
      </c>
      <c r="D7" s="56" t="s">
        <v>199</v>
      </c>
      <c r="E7" s="51"/>
    </row>
    <row r="8" spans="1:5" ht="15" customHeight="1">
      <c r="A8" s="18">
        <v>5</v>
      </c>
      <c r="B8" s="2" t="s">
        <v>90</v>
      </c>
      <c r="C8" s="2" t="s">
        <v>202</v>
      </c>
      <c r="D8" s="56" t="s">
        <v>199</v>
      </c>
      <c r="E8" s="51"/>
    </row>
    <row r="9" spans="1:5" ht="15" customHeight="1">
      <c r="A9" s="18">
        <v>6</v>
      </c>
      <c r="B9" s="2" t="s">
        <v>91</v>
      </c>
      <c r="C9" s="2" t="s">
        <v>203</v>
      </c>
      <c r="D9" s="56" t="s">
        <v>199</v>
      </c>
      <c r="E9" s="51"/>
    </row>
    <row r="10" spans="1:5" ht="15" customHeight="1">
      <c r="A10" s="18">
        <v>7</v>
      </c>
      <c r="B10" s="2" t="s">
        <v>113</v>
      </c>
      <c r="C10" s="2" t="s">
        <v>204</v>
      </c>
      <c r="D10" s="56" t="s">
        <v>199</v>
      </c>
      <c r="E10" s="51"/>
    </row>
    <row r="11" spans="1:5" ht="15" customHeight="1">
      <c r="A11" s="18">
        <v>8</v>
      </c>
      <c r="B11" s="2" t="s">
        <v>92</v>
      </c>
      <c r="C11" s="2" t="s">
        <v>205</v>
      </c>
      <c r="D11" s="56" t="s">
        <v>199</v>
      </c>
      <c r="E11" s="51"/>
    </row>
    <row r="12" spans="1:5" ht="15" customHeight="1">
      <c r="A12" s="18">
        <v>9</v>
      </c>
      <c r="B12" s="2" t="s">
        <v>93</v>
      </c>
      <c r="C12" s="2" t="s">
        <v>206</v>
      </c>
      <c r="D12" s="56" t="s">
        <v>207</v>
      </c>
      <c r="E12" s="51"/>
    </row>
    <row r="13" spans="1:5" ht="15" customHeight="1">
      <c r="A13" s="18">
        <v>10</v>
      </c>
      <c r="B13" s="2" t="s">
        <v>94</v>
      </c>
      <c r="C13" s="2" t="s">
        <v>208</v>
      </c>
      <c r="D13" s="56" t="s">
        <v>207</v>
      </c>
      <c r="E13" s="51"/>
    </row>
    <row r="14" spans="1:5" ht="15" customHeight="1">
      <c r="A14" s="18">
        <v>11</v>
      </c>
      <c r="B14" s="2" t="s">
        <v>95</v>
      </c>
      <c r="C14" s="2" t="s">
        <v>209</v>
      </c>
      <c r="D14" s="56" t="s">
        <v>207</v>
      </c>
      <c r="E14" s="51"/>
    </row>
    <row r="15" spans="1:5" ht="15" customHeight="1">
      <c r="A15" s="18">
        <v>12</v>
      </c>
      <c r="B15" s="2" t="s">
        <v>96</v>
      </c>
      <c r="C15" s="2" t="s">
        <v>210</v>
      </c>
      <c r="D15" s="56" t="s">
        <v>207</v>
      </c>
      <c r="E15" s="51"/>
    </row>
    <row r="16" spans="1:5" ht="15" customHeight="1">
      <c r="A16" s="18">
        <v>13</v>
      </c>
      <c r="B16" s="2" t="s">
        <v>97</v>
      </c>
      <c r="C16" s="2" t="s">
        <v>211</v>
      </c>
      <c r="D16" s="56" t="s">
        <v>207</v>
      </c>
      <c r="E16" s="51"/>
    </row>
    <row r="17" spans="1:5" ht="15" customHeight="1">
      <c r="A17" s="18">
        <v>14</v>
      </c>
      <c r="B17" s="2" t="s">
        <v>114</v>
      </c>
      <c r="C17" s="2" t="s">
        <v>212</v>
      </c>
      <c r="D17" s="56" t="s">
        <v>207</v>
      </c>
      <c r="E17" s="51"/>
    </row>
    <row r="18" spans="1:5" ht="15" customHeight="1">
      <c r="A18" s="18">
        <v>15</v>
      </c>
      <c r="B18" s="2" t="s">
        <v>115</v>
      </c>
      <c r="C18" s="2" t="s">
        <v>215</v>
      </c>
      <c r="D18" s="56" t="s">
        <v>196</v>
      </c>
      <c r="E18" s="51"/>
    </row>
    <row r="19" spans="1:5" ht="15" customHeight="1">
      <c r="A19" s="18">
        <v>16</v>
      </c>
      <c r="B19" s="2" t="s">
        <v>98</v>
      </c>
      <c r="C19" s="2" t="s">
        <v>216</v>
      </c>
      <c r="D19" s="56" t="s">
        <v>196</v>
      </c>
      <c r="E19" s="51"/>
    </row>
    <row r="20" spans="1:5" ht="15" customHeight="1">
      <c r="A20" s="18">
        <v>17</v>
      </c>
      <c r="B20" s="2" t="s">
        <v>99</v>
      </c>
      <c r="C20" s="2" t="s">
        <v>213</v>
      </c>
      <c r="D20" s="56" t="s">
        <v>207</v>
      </c>
      <c r="E20" s="51"/>
    </row>
    <row r="21" spans="1:5" ht="15" customHeight="1">
      <c r="A21" s="18">
        <v>18</v>
      </c>
      <c r="B21" s="2" t="s">
        <v>100</v>
      </c>
      <c r="C21" s="2" t="s">
        <v>214</v>
      </c>
      <c r="D21" s="56" t="s">
        <v>207</v>
      </c>
      <c r="E21" s="51"/>
    </row>
    <row r="22" spans="1:5" ht="15" customHeight="1">
      <c r="A22" s="18">
        <v>19</v>
      </c>
      <c r="B22" s="2" t="s">
        <v>101</v>
      </c>
      <c r="C22" s="2" t="s">
        <v>217</v>
      </c>
      <c r="D22" s="56" t="s">
        <v>196</v>
      </c>
      <c r="E22" s="51"/>
    </row>
    <row r="23" spans="1:5" ht="15" customHeight="1">
      <c r="A23" s="18">
        <v>20</v>
      </c>
      <c r="B23" s="2" t="s">
        <v>102</v>
      </c>
      <c r="C23" s="2" t="s">
        <v>75</v>
      </c>
      <c r="D23" s="56"/>
      <c r="E23" s="51"/>
    </row>
    <row r="24" spans="1:5" s="64" customFormat="1" ht="15" customHeight="1">
      <c r="A24" s="61">
        <v>21</v>
      </c>
      <c r="B24" s="62" t="s">
        <v>103</v>
      </c>
      <c r="C24" s="62" t="s">
        <v>68</v>
      </c>
      <c r="D24" s="63"/>
      <c r="E24" s="67"/>
    </row>
    <row r="25" spans="1:5" ht="15" customHeight="1">
      <c r="A25" s="18">
        <v>22</v>
      </c>
      <c r="B25" s="2" t="s">
        <v>116</v>
      </c>
      <c r="C25" s="2" t="s">
        <v>79</v>
      </c>
      <c r="D25" s="56"/>
      <c r="E25" s="51"/>
    </row>
    <row r="26" spans="1:5" ht="15" customHeight="1">
      <c r="A26" s="18">
        <v>23</v>
      </c>
      <c r="B26" s="2" t="s">
        <v>104</v>
      </c>
      <c r="C26" s="2" t="s">
        <v>80</v>
      </c>
      <c r="D26" s="56"/>
      <c r="E26" s="51"/>
    </row>
    <row r="27" spans="1:5" ht="15" customHeight="1">
      <c r="A27" s="18">
        <v>24</v>
      </c>
      <c r="B27" s="2" t="s">
        <v>105</v>
      </c>
      <c r="C27" s="2" t="s">
        <v>63</v>
      </c>
      <c r="D27" s="56"/>
      <c r="E27" s="51"/>
    </row>
    <row r="28" spans="1:5" ht="15" customHeight="1">
      <c r="A28" s="18">
        <v>25</v>
      </c>
      <c r="B28" s="2" t="s">
        <v>106</v>
      </c>
      <c r="C28" s="2" t="s">
        <v>64</v>
      </c>
      <c r="D28" s="56"/>
      <c r="E28" s="51"/>
    </row>
    <row r="29" spans="1:5" ht="15" customHeight="1">
      <c r="A29" s="18">
        <v>26</v>
      </c>
      <c r="B29" s="2" t="s">
        <v>117</v>
      </c>
      <c r="C29" s="2" t="s">
        <v>65</v>
      </c>
      <c r="D29" s="56"/>
      <c r="E29" s="51"/>
    </row>
    <row r="30" spans="1:5" ht="15" customHeight="1">
      <c r="A30" s="18">
        <v>27</v>
      </c>
      <c r="B30" s="2" t="s">
        <v>107</v>
      </c>
      <c r="C30" s="2" t="s">
        <v>72</v>
      </c>
      <c r="D30" s="56"/>
      <c r="E30" s="51"/>
    </row>
    <row r="31" spans="1:5" ht="15" customHeight="1">
      <c r="A31" s="18">
        <v>28</v>
      </c>
      <c r="B31" s="2" t="s">
        <v>118</v>
      </c>
      <c r="C31" s="2" t="s">
        <v>69</v>
      </c>
      <c r="D31" s="56"/>
      <c r="E31" s="51"/>
    </row>
    <row r="32" spans="1:5" ht="15" customHeight="1">
      <c r="A32" s="18">
        <v>29</v>
      </c>
      <c r="B32" s="2" t="s">
        <v>108</v>
      </c>
      <c r="C32" s="2" t="s">
        <v>70</v>
      </c>
      <c r="D32" s="56"/>
      <c r="E32" s="51"/>
    </row>
    <row r="33" spans="1:5" ht="15" customHeight="1">
      <c r="A33" s="18">
        <v>30</v>
      </c>
      <c r="B33" s="2" t="s">
        <v>119</v>
      </c>
      <c r="C33" s="2" t="s">
        <v>77</v>
      </c>
      <c r="D33" s="56"/>
      <c r="E33" s="51"/>
    </row>
    <row r="34" spans="1:5" ht="15" customHeight="1">
      <c r="A34" s="18">
        <v>31</v>
      </c>
      <c r="B34" s="2" t="s">
        <v>109</v>
      </c>
      <c r="C34" s="2" t="s">
        <v>66</v>
      </c>
      <c r="D34" s="56"/>
      <c r="E34" s="51"/>
    </row>
    <row r="35" spans="1:5" ht="15" customHeight="1">
      <c r="A35" s="18">
        <v>32</v>
      </c>
      <c r="B35" s="2" t="s">
        <v>110</v>
      </c>
      <c r="C35" s="2" t="s">
        <v>71</v>
      </c>
      <c r="D35" s="56"/>
      <c r="E35" s="51"/>
    </row>
    <row r="36" spans="1:5" ht="15" customHeight="1">
      <c r="A36" s="18">
        <v>33</v>
      </c>
      <c r="B36" s="2" t="s">
        <v>111</v>
      </c>
      <c r="C36" s="2" t="s">
        <v>74</v>
      </c>
      <c r="D36" s="56"/>
      <c r="E36" s="51"/>
    </row>
    <row r="37" spans="1:5" ht="15" customHeight="1">
      <c r="A37" s="18">
        <v>34</v>
      </c>
      <c r="B37" s="2" t="s">
        <v>120</v>
      </c>
      <c r="C37" s="2" t="s">
        <v>73</v>
      </c>
      <c r="D37" s="56"/>
      <c r="E37" s="51"/>
    </row>
    <row r="38" spans="1:5" ht="15" customHeight="1">
      <c r="A38" s="18">
        <v>35</v>
      </c>
      <c r="B38" s="2" t="s">
        <v>112</v>
      </c>
      <c r="C38" s="2" t="s">
        <v>76</v>
      </c>
      <c r="D38" s="56"/>
      <c r="E38" s="51"/>
    </row>
    <row r="39" spans="1:5" s="53" customFormat="1" ht="15" customHeight="1">
      <c r="A39" s="60">
        <v>59</v>
      </c>
      <c r="B39" s="58" t="s">
        <v>166</v>
      </c>
      <c r="C39" s="58" t="s">
        <v>159</v>
      </c>
      <c r="D39" s="57"/>
      <c r="E39" s="65"/>
    </row>
    <row r="40" spans="1:5" s="53" customFormat="1" ht="15" customHeight="1">
      <c r="A40" s="60">
        <v>55</v>
      </c>
      <c r="B40" s="58" t="s">
        <v>158</v>
      </c>
      <c r="C40" s="58" t="s">
        <v>159</v>
      </c>
      <c r="D40" s="57"/>
      <c r="E40" s="65"/>
    </row>
    <row r="41" spans="1:5" s="53" customFormat="1" ht="15" customHeight="1">
      <c r="A41" s="60">
        <v>39</v>
      </c>
      <c r="B41" s="58" t="s">
        <v>127</v>
      </c>
      <c r="C41" s="58" t="s">
        <v>128</v>
      </c>
      <c r="D41" s="57"/>
      <c r="E41" s="68"/>
    </row>
    <row r="42" spans="1:5" s="53" customFormat="1" ht="15" customHeight="1">
      <c r="A42" s="60">
        <v>36</v>
      </c>
      <c r="B42" s="58" t="s">
        <v>121</v>
      </c>
      <c r="C42" s="58" t="s">
        <v>122</v>
      </c>
      <c r="D42" s="57"/>
      <c r="E42" s="65"/>
    </row>
    <row r="43" spans="1:5" s="52" customFormat="1" ht="30" customHeight="1">
      <c r="A43" s="248" t="s">
        <v>219</v>
      </c>
      <c r="B43" s="248"/>
      <c r="C43" s="248"/>
      <c r="D43" s="248"/>
      <c r="E43" s="248"/>
    </row>
    <row r="44" spans="1:5" ht="15" customHeight="1">
      <c r="A44" s="16"/>
      <c r="B44" s="17"/>
      <c r="C44" s="17"/>
      <c r="D44" s="55" t="s">
        <v>194</v>
      </c>
      <c r="E44" s="16" t="s">
        <v>195</v>
      </c>
    </row>
    <row r="45" spans="1:5" s="53" customFormat="1" ht="15" customHeight="1">
      <c r="A45" s="60">
        <v>37</v>
      </c>
      <c r="B45" s="58" t="s">
        <v>123</v>
      </c>
      <c r="C45" s="58" t="s">
        <v>222</v>
      </c>
      <c r="D45" s="58" t="s">
        <v>220</v>
      </c>
      <c r="E45" s="66" t="s">
        <v>221</v>
      </c>
    </row>
    <row r="46" spans="1:5" s="53" customFormat="1" ht="15" customHeight="1">
      <c r="A46" s="60">
        <v>38</v>
      </c>
      <c r="B46" s="58" t="s">
        <v>125</v>
      </c>
      <c r="C46" s="58" t="s">
        <v>223</v>
      </c>
      <c r="D46" s="58" t="s">
        <v>220</v>
      </c>
      <c r="E46" s="66" t="s">
        <v>221</v>
      </c>
    </row>
    <row r="47" spans="1:5" s="53" customFormat="1" ht="15" customHeight="1">
      <c r="A47" s="60">
        <v>40</v>
      </c>
      <c r="B47" s="58" t="s">
        <v>129</v>
      </c>
      <c r="C47" s="58" t="s">
        <v>238</v>
      </c>
      <c r="D47" s="58" t="s">
        <v>224</v>
      </c>
      <c r="E47" s="66" t="s">
        <v>221</v>
      </c>
    </row>
    <row r="48" spans="1:5" s="53" customFormat="1" ht="15" customHeight="1">
      <c r="A48" s="60">
        <v>41</v>
      </c>
      <c r="B48" s="58" t="s">
        <v>130</v>
      </c>
      <c r="C48" s="58" t="s">
        <v>237</v>
      </c>
      <c r="D48" s="58" t="s">
        <v>236</v>
      </c>
      <c r="E48" s="66" t="s">
        <v>221</v>
      </c>
    </row>
    <row r="49" spans="1:5" s="53" customFormat="1" ht="15" customHeight="1">
      <c r="A49" s="60">
        <v>42</v>
      </c>
      <c r="B49" s="58" t="s">
        <v>132</v>
      </c>
      <c r="C49" s="58" t="s">
        <v>143</v>
      </c>
      <c r="D49" s="58" t="s">
        <v>236</v>
      </c>
      <c r="E49" s="66" t="s">
        <v>221</v>
      </c>
    </row>
    <row r="50" spans="1:5" s="53" customFormat="1" ht="15" customHeight="1">
      <c r="A50" s="60">
        <v>43</v>
      </c>
      <c r="B50" s="59" t="s">
        <v>133</v>
      </c>
      <c r="C50" s="59" t="s">
        <v>226</v>
      </c>
      <c r="D50" s="59" t="s">
        <v>225</v>
      </c>
      <c r="E50" s="66" t="s">
        <v>221</v>
      </c>
    </row>
    <row r="51" spans="1:5" s="53" customFormat="1" ht="15" customHeight="1">
      <c r="A51" s="60">
        <v>44</v>
      </c>
      <c r="B51" s="58" t="s">
        <v>135</v>
      </c>
      <c r="C51" s="58" t="s">
        <v>227</v>
      </c>
      <c r="D51" s="58" t="s">
        <v>225</v>
      </c>
      <c r="E51" s="66" t="s">
        <v>221</v>
      </c>
    </row>
    <row r="52" spans="1:5" s="53" customFormat="1" ht="15" customHeight="1">
      <c r="A52" s="60">
        <v>45</v>
      </c>
      <c r="B52" s="58" t="s">
        <v>137</v>
      </c>
      <c r="C52" s="58" t="s">
        <v>228</v>
      </c>
      <c r="D52" s="58" t="s">
        <v>225</v>
      </c>
      <c r="E52" s="66" t="s">
        <v>221</v>
      </c>
    </row>
    <row r="53" spans="1:5" s="53" customFormat="1" ht="15" customHeight="1">
      <c r="A53" s="60">
        <v>46</v>
      </c>
      <c r="B53" s="58" t="s">
        <v>139</v>
      </c>
      <c r="C53" s="58" t="s">
        <v>229</v>
      </c>
      <c r="D53" s="58" t="s">
        <v>225</v>
      </c>
      <c r="E53" s="66" t="s">
        <v>221</v>
      </c>
    </row>
    <row r="54" spans="1:5" s="53" customFormat="1" ht="15" customHeight="1">
      <c r="A54" s="60">
        <v>47</v>
      </c>
      <c r="B54" s="58" t="s">
        <v>141</v>
      </c>
      <c r="C54" s="58" t="s">
        <v>239</v>
      </c>
      <c r="D54" s="58" t="s">
        <v>236</v>
      </c>
      <c r="E54" s="66" t="s">
        <v>221</v>
      </c>
    </row>
    <row r="55" spans="1:5" s="53" customFormat="1" ht="15" customHeight="1">
      <c r="A55" s="60">
        <v>48</v>
      </c>
      <c r="B55" s="58" t="s">
        <v>144</v>
      </c>
      <c r="C55" s="58" t="s">
        <v>240</v>
      </c>
      <c r="D55" s="58" t="s">
        <v>236</v>
      </c>
      <c r="E55" s="66" t="s">
        <v>221</v>
      </c>
    </row>
    <row r="56" spans="1:5" s="53" customFormat="1" ht="15" customHeight="1">
      <c r="A56" s="60">
        <v>49</v>
      </c>
      <c r="B56" s="58" t="s">
        <v>146</v>
      </c>
      <c r="C56" s="58" t="s">
        <v>147</v>
      </c>
      <c r="D56" s="58" t="s">
        <v>220</v>
      </c>
      <c r="E56" s="57"/>
    </row>
    <row r="57" spans="1:5" s="53" customFormat="1" ht="15" customHeight="1">
      <c r="A57" s="60">
        <v>50</v>
      </c>
      <c r="B57" s="58" t="s">
        <v>148</v>
      </c>
      <c r="C57" s="58" t="s">
        <v>149</v>
      </c>
      <c r="D57" s="58"/>
      <c r="E57" s="57"/>
    </row>
    <row r="58" spans="1:5" s="53" customFormat="1" ht="15" customHeight="1">
      <c r="A58" s="60">
        <v>51</v>
      </c>
      <c r="B58" s="58" t="s">
        <v>150</v>
      </c>
      <c r="C58" s="58" t="s">
        <v>151</v>
      </c>
      <c r="D58" s="58"/>
      <c r="E58" s="57"/>
    </row>
    <row r="59" spans="1:5" s="53" customFormat="1" ht="15" customHeight="1">
      <c r="A59" s="60">
        <v>52</v>
      </c>
      <c r="B59" s="58" t="s">
        <v>152</v>
      </c>
      <c r="C59" s="58" t="s">
        <v>153</v>
      </c>
      <c r="D59" s="58"/>
      <c r="E59" s="57"/>
    </row>
    <row r="60" spans="1:5" s="53" customFormat="1" ht="15" customHeight="1">
      <c r="A60" s="60">
        <v>53</v>
      </c>
      <c r="B60" s="58" t="s">
        <v>154</v>
      </c>
      <c r="C60" s="58" t="s">
        <v>155</v>
      </c>
      <c r="D60" s="58"/>
      <c r="E60" s="57"/>
    </row>
    <row r="61" spans="1:5" s="53" customFormat="1" ht="15" customHeight="1">
      <c r="A61" s="60">
        <v>54</v>
      </c>
      <c r="B61" s="58" t="s">
        <v>156</v>
      </c>
      <c r="C61" s="58" t="s">
        <v>157</v>
      </c>
      <c r="D61" s="58"/>
      <c r="E61" s="57"/>
    </row>
    <row r="62" spans="1:5" s="53" customFormat="1" ht="15" customHeight="1">
      <c r="A62" s="60">
        <v>56</v>
      </c>
      <c r="B62" s="58" t="s">
        <v>160</v>
      </c>
      <c r="C62" s="58" t="s">
        <v>234</v>
      </c>
      <c r="D62" s="58" t="s">
        <v>225</v>
      </c>
      <c r="E62" s="66" t="s">
        <v>221</v>
      </c>
    </row>
    <row r="63" spans="1:5" s="53" customFormat="1" ht="15" customHeight="1">
      <c r="A63" s="60">
        <v>57</v>
      </c>
      <c r="B63" s="58" t="s">
        <v>162</v>
      </c>
      <c r="C63" s="58" t="s">
        <v>235</v>
      </c>
      <c r="D63" s="58" t="s">
        <v>225</v>
      </c>
      <c r="E63" s="66" t="s">
        <v>221</v>
      </c>
    </row>
    <row r="64" spans="1:5" s="53" customFormat="1" ht="15" customHeight="1">
      <c r="A64" s="60">
        <v>58</v>
      </c>
      <c r="B64" s="58" t="s">
        <v>164</v>
      </c>
      <c r="C64" s="58" t="s">
        <v>165</v>
      </c>
      <c r="D64" s="58"/>
      <c r="E64" s="57"/>
    </row>
    <row r="65" spans="1:5" s="53" customFormat="1" ht="15" customHeight="1">
      <c r="A65" s="60">
        <v>60</v>
      </c>
      <c r="B65" s="58" t="s">
        <v>167</v>
      </c>
      <c r="C65" s="58" t="s">
        <v>168</v>
      </c>
      <c r="D65" s="58"/>
      <c r="E65" s="57"/>
    </row>
    <row r="66" spans="1:5" s="53" customFormat="1" ht="15" customHeight="1">
      <c r="A66" s="60">
        <v>61</v>
      </c>
      <c r="B66" s="58" t="s">
        <v>169</v>
      </c>
      <c r="C66" s="58" t="s">
        <v>170</v>
      </c>
      <c r="D66" s="58" t="s">
        <v>236</v>
      </c>
      <c r="E66" s="66" t="s">
        <v>221</v>
      </c>
    </row>
    <row r="67" spans="1:5" s="53" customFormat="1" ht="15" customHeight="1">
      <c r="A67" s="60">
        <v>62</v>
      </c>
      <c r="B67" s="58" t="s">
        <v>171</v>
      </c>
      <c r="C67" s="58" t="s">
        <v>172</v>
      </c>
      <c r="D67" s="58" t="s">
        <v>236</v>
      </c>
      <c r="E67" s="66" t="s">
        <v>221</v>
      </c>
    </row>
    <row r="68" spans="1:5" s="53" customFormat="1" ht="15" customHeight="1">
      <c r="A68" s="60">
        <v>63</v>
      </c>
      <c r="B68" s="58" t="s">
        <v>173</v>
      </c>
      <c r="C68" s="58" t="s">
        <v>174</v>
      </c>
      <c r="D68" s="58"/>
      <c r="E68" s="57"/>
    </row>
    <row r="69" spans="1:5" s="53" customFormat="1" ht="15" customHeight="1">
      <c r="A69" s="60">
        <v>64</v>
      </c>
      <c r="B69" s="58" t="s">
        <v>175</v>
      </c>
      <c r="C69" s="58" t="s">
        <v>176</v>
      </c>
      <c r="D69" s="58" t="s">
        <v>236</v>
      </c>
      <c r="E69" s="66" t="s">
        <v>221</v>
      </c>
    </row>
    <row r="70" spans="1:5" s="53" customFormat="1" ht="15" customHeight="1">
      <c r="A70" s="60">
        <v>65</v>
      </c>
      <c r="B70" s="58" t="s">
        <v>177</v>
      </c>
      <c r="C70" s="58" t="s">
        <v>178</v>
      </c>
      <c r="D70" s="58" t="s">
        <v>236</v>
      </c>
      <c r="E70" s="66" t="s">
        <v>221</v>
      </c>
    </row>
    <row r="71" spans="1:5" s="53" customFormat="1" ht="15" customHeight="1">
      <c r="A71" s="60">
        <v>66</v>
      </c>
      <c r="B71" s="58" t="s">
        <v>179</v>
      </c>
      <c r="C71" s="58" t="s">
        <v>233</v>
      </c>
      <c r="D71" s="58" t="s">
        <v>225</v>
      </c>
      <c r="E71" s="66" t="s">
        <v>221</v>
      </c>
    </row>
    <row r="72" spans="1:5" s="53" customFormat="1" ht="15" customHeight="1">
      <c r="A72" s="60">
        <v>67</v>
      </c>
      <c r="B72" s="58" t="s">
        <v>181</v>
      </c>
      <c r="C72" s="58" t="s">
        <v>230</v>
      </c>
      <c r="D72" s="58" t="s">
        <v>225</v>
      </c>
      <c r="E72" s="66" t="s">
        <v>221</v>
      </c>
    </row>
    <row r="73" spans="1:5" s="53" customFormat="1" ht="15" customHeight="1">
      <c r="A73" s="60">
        <v>68</v>
      </c>
      <c r="B73" s="58" t="s">
        <v>184</v>
      </c>
      <c r="C73" s="58" t="s">
        <v>231</v>
      </c>
      <c r="D73" s="58" t="s">
        <v>225</v>
      </c>
      <c r="E73" s="66" t="s">
        <v>221</v>
      </c>
    </row>
    <row r="74" spans="1:5" s="53" customFormat="1" ht="15" customHeight="1">
      <c r="A74" s="60">
        <v>69</v>
      </c>
      <c r="B74" s="58" t="s">
        <v>186</v>
      </c>
      <c r="C74" s="58" t="s">
        <v>232</v>
      </c>
      <c r="D74" s="58" t="s">
        <v>225</v>
      </c>
      <c r="E74" s="66" t="s">
        <v>221</v>
      </c>
    </row>
    <row r="75" spans="1:5" s="53" customFormat="1" ht="12.75">
      <c r="A75" s="69"/>
      <c r="B75" s="69"/>
      <c r="C75" s="69"/>
      <c r="D75" s="70"/>
      <c r="E75" s="70"/>
    </row>
  </sheetData>
  <sheetProtection/>
  <mergeCells count="7">
    <mergeCell ref="A43:E43"/>
    <mergeCell ref="D2:D3"/>
    <mergeCell ref="A1:D1"/>
    <mergeCell ref="A2:A3"/>
    <mergeCell ref="B2:B3"/>
    <mergeCell ref="C2:C3"/>
    <mergeCell ref="E2:E3"/>
  </mergeCells>
  <conditionalFormatting sqref="B44:B65536 B2 B4:B42">
    <cfRule type="duplicateValues" priority="1" dxfId="38" stopIfTrue="1">
      <formula>AND(COUNTIF($B$44:$B$65536,B2)+COUNTIF($B$2:$B$2,B2)+COUNTIF($B$4:$B$42,B2)&gt;1,NOT(ISBLANK(B2)))</formula>
    </cfRule>
  </conditionalFormatting>
  <conditionalFormatting sqref="C25:D26">
    <cfRule type="duplicateValues" priority="3" dxfId="38" stopIfTrue="1">
      <formula>AND(COUNTIF($C$25:$D$26,C25)&gt;1,NOT(ISBLANK(C25)))</formula>
    </cfRule>
  </conditionalFormatting>
  <printOptions/>
  <pageMargins left="0" right="0" top="0" bottom="0" header="0.5118110236220472" footer="0.5118110236220472"/>
  <pageSetup horizontalDpi="409" verticalDpi="409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37">
      <selection activeCell="G15" sqref="G15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11.25390625" style="0" customWidth="1"/>
    <col min="4" max="4" width="43.25390625" style="0" customWidth="1"/>
    <col min="5" max="5" width="4.125" style="23" customWidth="1"/>
    <col min="6" max="6" width="5.375" style="0" customWidth="1"/>
    <col min="7" max="7" width="7.625" style="0" customWidth="1"/>
    <col min="8" max="8" width="8.125" style="4" customWidth="1"/>
    <col min="9" max="9" width="10.125" style="4" customWidth="1"/>
    <col min="10" max="10" width="5.625" style="4" customWidth="1"/>
    <col min="11" max="11" width="7.875" style="4" customWidth="1"/>
    <col min="12" max="12" width="9.25390625" style="4" customWidth="1"/>
    <col min="13" max="13" width="5.00390625" style="23" customWidth="1"/>
  </cols>
  <sheetData>
    <row r="1" spans="5:12" ht="12.75">
      <c r="E1" s="261"/>
      <c r="F1" s="261"/>
      <c r="G1" s="261"/>
      <c r="H1" s="261"/>
      <c r="I1" s="261"/>
      <c r="J1" s="261"/>
      <c r="K1" s="261"/>
      <c r="L1" s="261"/>
    </row>
    <row r="2" spans="5:12" ht="23.25" customHeight="1">
      <c r="E2" s="261"/>
      <c r="F2" s="261"/>
      <c r="G2" s="261"/>
      <c r="H2" s="261"/>
      <c r="I2" s="261"/>
      <c r="J2" s="261"/>
      <c r="K2" s="261"/>
      <c r="L2" s="261"/>
    </row>
    <row r="3" spans="1:12" ht="15" customHeight="1">
      <c r="A3" s="259" t="s">
        <v>62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ht="74.25" customHeight="1" thickBo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3" ht="30.75" customHeight="1">
      <c r="A5" s="255" t="s">
        <v>55</v>
      </c>
      <c r="B5" s="255" t="s">
        <v>85</v>
      </c>
      <c r="C5" s="255" t="s">
        <v>53</v>
      </c>
      <c r="D5" s="255" t="s">
        <v>54</v>
      </c>
      <c r="E5" s="255" t="s">
        <v>56</v>
      </c>
      <c r="F5" s="255" t="s">
        <v>57</v>
      </c>
      <c r="G5" s="49"/>
      <c r="H5" s="256" t="s">
        <v>58</v>
      </c>
      <c r="I5" s="256" t="s">
        <v>59</v>
      </c>
      <c r="J5" s="262" t="s">
        <v>60</v>
      </c>
      <c r="K5" s="263"/>
      <c r="L5" s="257" t="s">
        <v>61</v>
      </c>
      <c r="M5" s="258" t="s">
        <v>188</v>
      </c>
    </row>
    <row r="6" spans="1:13" ht="30.75" customHeight="1" thickBot="1">
      <c r="A6" s="232"/>
      <c r="B6" s="232"/>
      <c r="C6" s="232"/>
      <c r="D6" s="232"/>
      <c r="E6" s="232"/>
      <c r="F6" s="232"/>
      <c r="G6" s="50"/>
      <c r="H6" s="232"/>
      <c r="I6" s="232"/>
      <c r="J6" s="15" t="s">
        <v>189</v>
      </c>
      <c r="K6" s="14" t="s">
        <v>190</v>
      </c>
      <c r="L6" s="232"/>
      <c r="M6" s="240"/>
    </row>
    <row r="7" spans="1:16" ht="21.75" customHeight="1" thickTop="1">
      <c r="A7" s="18" t="s">
        <v>1</v>
      </c>
      <c r="B7" s="17" t="s">
        <v>86</v>
      </c>
      <c r="C7" s="16" t="s">
        <v>82</v>
      </c>
      <c r="D7" s="17" t="s">
        <v>36</v>
      </c>
      <c r="E7" s="16" t="s">
        <v>0</v>
      </c>
      <c r="F7" s="19">
        <v>5</v>
      </c>
      <c r="G7" s="72">
        <v>18.85</v>
      </c>
      <c r="H7" s="13">
        <v>20</v>
      </c>
      <c r="I7" s="5">
        <f>SUM(F7*H7)</f>
        <v>100</v>
      </c>
      <c r="J7" s="22">
        <v>0.23</v>
      </c>
      <c r="K7" s="13">
        <f>J7*I7</f>
        <v>23</v>
      </c>
      <c r="L7" s="44">
        <f>K7+I7</f>
        <v>123</v>
      </c>
      <c r="M7" s="45">
        <v>1.7</v>
      </c>
      <c r="O7">
        <v>1.91</v>
      </c>
      <c r="P7">
        <f>3*O7</f>
        <v>5.7299999999999995</v>
      </c>
    </row>
    <row r="8" spans="1:13" ht="21.75" customHeight="1">
      <c r="A8" s="3" t="s">
        <v>2</v>
      </c>
      <c r="B8" s="2" t="s">
        <v>87</v>
      </c>
      <c r="C8" s="1" t="s">
        <v>82</v>
      </c>
      <c r="D8" s="2" t="s">
        <v>37</v>
      </c>
      <c r="E8" s="1" t="s">
        <v>0</v>
      </c>
      <c r="F8" s="20">
        <v>15</v>
      </c>
      <c r="G8" s="73">
        <v>18.85</v>
      </c>
      <c r="H8" s="6">
        <v>20</v>
      </c>
      <c r="I8" s="5">
        <f aca="true" t="shared" si="0" ref="I8:I71">SUM(F8*H8)</f>
        <v>300</v>
      </c>
      <c r="J8" s="22">
        <v>0.23</v>
      </c>
      <c r="K8" s="13">
        <f aca="true" t="shared" si="1" ref="K8:K71">J8*I8</f>
        <v>69</v>
      </c>
      <c r="L8" s="9">
        <f aca="true" t="shared" si="2" ref="L8:L71">K8+I8</f>
        <v>369</v>
      </c>
      <c r="M8" s="46">
        <v>11.4</v>
      </c>
    </row>
    <row r="9" spans="1:13" ht="21.75" customHeight="1">
      <c r="A9" s="3" t="s">
        <v>3</v>
      </c>
      <c r="B9" s="2" t="s">
        <v>88</v>
      </c>
      <c r="C9" s="1" t="s">
        <v>82</v>
      </c>
      <c r="D9" s="2" t="s">
        <v>38</v>
      </c>
      <c r="E9" s="1" t="s">
        <v>0</v>
      </c>
      <c r="F9" s="20">
        <v>7</v>
      </c>
      <c r="G9" s="73">
        <v>49.4</v>
      </c>
      <c r="H9" s="6">
        <v>45</v>
      </c>
      <c r="I9" s="5">
        <f t="shared" si="0"/>
        <v>315</v>
      </c>
      <c r="J9" s="22">
        <v>0.23</v>
      </c>
      <c r="K9" s="13">
        <f t="shared" si="1"/>
        <v>72.45</v>
      </c>
      <c r="L9" s="9">
        <f t="shared" si="2"/>
        <v>387.45</v>
      </c>
      <c r="M9" s="46">
        <v>3.79</v>
      </c>
    </row>
    <row r="10" spans="1:13" ht="21.75" customHeight="1">
      <c r="A10" s="3" t="s">
        <v>4</v>
      </c>
      <c r="B10" s="2" t="s">
        <v>89</v>
      </c>
      <c r="C10" s="1" t="s">
        <v>82</v>
      </c>
      <c r="D10" s="2" t="s">
        <v>39</v>
      </c>
      <c r="E10" s="1" t="s">
        <v>0</v>
      </c>
      <c r="F10" s="20">
        <v>10</v>
      </c>
      <c r="G10" s="73">
        <v>49.4</v>
      </c>
      <c r="H10" s="6">
        <v>36.92</v>
      </c>
      <c r="I10" s="5">
        <f t="shared" si="0"/>
        <v>369.20000000000005</v>
      </c>
      <c r="J10" s="22">
        <v>0.23</v>
      </c>
      <c r="K10" s="13">
        <f t="shared" si="1"/>
        <v>84.91600000000001</v>
      </c>
      <c r="L10" s="9">
        <f t="shared" si="2"/>
        <v>454.11600000000004</v>
      </c>
      <c r="M10" s="46"/>
    </row>
    <row r="11" spans="1:13" ht="21.75" customHeight="1">
      <c r="A11" s="3" t="s">
        <v>5</v>
      </c>
      <c r="B11" s="2" t="s">
        <v>90</v>
      </c>
      <c r="C11" s="1" t="s">
        <v>82</v>
      </c>
      <c r="D11" s="2" t="s">
        <v>40</v>
      </c>
      <c r="E11" s="1" t="s">
        <v>0</v>
      </c>
      <c r="F11" s="20">
        <v>10</v>
      </c>
      <c r="G11" s="73">
        <v>49.4</v>
      </c>
      <c r="H11" s="6">
        <v>36.13</v>
      </c>
      <c r="I11" s="5">
        <f t="shared" si="0"/>
        <v>361.3</v>
      </c>
      <c r="J11" s="22">
        <v>0.23</v>
      </c>
      <c r="K11" s="13">
        <f t="shared" si="1"/>
        <v>83.099</v>
      </c>
      <c r="L11" s="9">
        <f t="shared" si="2"/>
        <v>444.399</v>
      </c>
      <c r="M11" s="46">
        <v>5.2</v>
      </c>
    </row>
    <row r="12" spans="1:13" ht="21.75" customHeight="1">
      <c r="A12" s="3" t="s">
        <v>6</v>
      </c>
      <c r="B12" s="2" t="s">
        <v>91</v>
      </c>
      <c r="C12" s="1" t="s">
        <v>82</v>
      </c>
      <c r="D12" s="2" t="s">
        <v>41</v>
      </c>
      <c r="E12" s="1" t="s">
        <v>0</v>
      </c>
      <c r="F12" s="20">
        <v>5</v>
      </c>
      <c r="G12" s="73">
        <v>49.4</v>
      </c>
      <c r="H12" s="6">
        <v>35.75</v>
      </c>
      <c r="I12" s="5">
        <f t="shared" si="0"/>
        <v>178.75</v>
      </c>
      <c r="J12" s="22">
        <v>0.23</v>
      </c>
      <c r="K12" s="13">
        <f t="shared" si="1"/>
        <v>41.112500000000004</v>
      </c>
      <c r="L12" s="9">
        <f t="shared" si="2"/>
        <v>219.8625</v>
      </c>
      <c r="M12" s="46"/>
    </row>
    <row r="13" spans="1:13" ht="21.75" customHeight="1">
      <c r="A13" s="3" t="s">
        <v>7</v>
      </c>
      <c r="B13" s="2" t="s">
        <v>113</v>
      </c>
      <c r="C13" s="1" t="s">
        <v>82</v>
      </c>
      <c r="D13" s="2" t="s">
        <v>42</v>
      </c>
      <c r="E13" s="1" t="s">
        <v>0</v>
      </c>
      <c r="F13" s="20">
        <v>10</v>
      </c>
      <c r="G13" s="73">
        <v>49.4</v>
      </c>
      <c r="H13" s="6">
        <v>35.75</v>
      </c>
      <c r="I13" s="5">
        <f t="shared" si="0"/>
        <v>357.5</v>
      </c>
      <c r="J13" s="22">
        <v>0.23</v>
      </c>
      <c r="K13" s="13">
        <f t="shared" si="1"/>
        <v>82.22500000000001</v>
      </c>
      <c r="L13" s="9">
        <f t="shared" si="2"/>
        <v>439.725</v>
      </c>
      <c r="M13" s="46"/>
    </row>
    <row r="14" spans="1:13" ht="21.75" customHeight="1">
      <c r="A14" s="3" t="s">
        <v>8</v>
      </c>
      <c r="B14" s="2" t="s">
        <v>92</v>
      </c>
      <c r="C14" s="1" t="s">
        <v>82</v>
      </c>
      <c r="D14" s="2" t="s">
        <v>43</v>
      </c>
      <c r="E14" s="1" t="s">
        <v>0</v>
      </c>
      <c r="F14" s="20">
        <v>16</v>
      </c>
      <c r="G14" s="73">
        <v>50.27</v>
      </c>
      <c r="H14" s="6">
        <v>36.57</v>
      </c>
      <c r="I14" s="5">
        <f t="shared" si="0"/>
        <v>585.12</v>
      </c>
      <c r="J14" s="22">
        <v>0.23</v>
      </c>
      <c r="K14" s="13">
        <f t="shared" si="1"/>
        <v>134.57760000000002</v>
      </c>
      <c r="L14" s="9">
        <f t="shared" si="2"/>
        <v>719.6976</v>
      </c>
      <c r="M14" s="46"/>
    </row>
    <row r="15" spans="1:13" ht="21.75" customHeight="1">
      <c r="A15" s="3" t="s">
        <v>9</v>
      </c>
      <c r="B15" s="2" t="s">
        <v>93</v>
      </c>
      <c r="C15" s="1" t="s">
        <v>82</v>
      </c>
      <c r="D15" s="2" t="s">
        <v>44</v>
      </c>
      <c r="E15" s="1" t="s">
        <v>0</v>
      </c>
      <c r="F15" s="20">
        <v>4</v>
      </c>
      <c r="G15" s="73"/>
      <c r="H15" s="6">
        <v>30</v>
      </c>
      <c r="I15" s="5">
        <f t="shared" si="0"/>
        <v>120</v>
      </c>
      <c r="J15" s="22">
        <v>0.23</v>
      </c>
      <c r="K15" s="13">
        <f t="shared" si="1"/>
        <v>27.6</v>
      </c>
      <c r="L15" s="9">
        <f t="shared" si="2"/>
        <v>147.6</v>
      </c>
      <c r="M15" s="46"/>
    </row>
    <row r="16" spans="1:13" ht="21.75" customHeight="1">
      <c r="A16" s="3" t="s">
        <v>30</v>
      </c>
      <c r="B16" s="2" t="s">
        <v>94</v>
      </c>
      <c r="C16" s="1" t="s">
        <v>82</v>
      </c>
      <c r="D16" s="2" t="s">
        <v>45</v>
      </c>
      <c r="E16" s="1" t="s">
        <v>0</v>
      </c>
      <c r="F16" s="20">
        <v>7</v>
      </c>
      <c r="G16" s="73"/>
      <c r="H16" s="6">
        <v>32</v>
      </c>
      <c r="I16" s="5">
        <f t="shared" si="0"/>
        <v>224</v>
      </c>
      <c r="J16" s="22">
        <v>0.23</v>
      </c>
      <c r="K16" s="13">
        <f t="shared" si="1"/>
        <v>51.52</v>
      </c>
      <c r="L16" s="9">
        <f t="shared" si="2"/>
        <v>275.52</v>
      </c>
      <c r="M16" s="46"/>
    </row>
    <row r="17" spans="1:13" ht="21.75" customHeight="1">
      <c r="A17" s="3" t="s">
        <v>10</v>
      </c>
      <c r="B17" s="2" t="s">
        <v>95</v>
      </c>
      <c r="C17" s="1" t="s">
        <v>82</v>
      </c>
      <c r="D17" s="2" t="s">
        <v>46</v>
      </c>
      <c r="E17" s="1" t="s">
        <v>0</v>
      </c>
      <c r="F17" s="20">
        <v>14.2</v>
      </c>
      <c r="G17" s="73"/>
      <c r="H17" s="6">
        <v>30.57</v>
      </c>
      <c r="I17" s="5">
        <f t="shared" si="0"/>
        <v>434.094</v>
      </c>
      <c r="J17" s="22">
        <v>0.23</v>
      </c>
      <c r="K17" s="13">
        <f t="shared" si="1"/>
        <v>99.84162</v>
      </c>
      <c r="L17" s="9">
        <f t="shared" si="2"/>
        <v>533.93562</v>
      </c>
      <c r="M17" s="46"/>
    </row>
    <row r="18" spans="1:13" ht="21.75" customHeight="1">
      <c r="A18" s="3" t="s">
        <v>11</v>
      </c>
      <c r="B18" s="2" t="s">
        <v>96</v>
      </c>
      <c r="C18" s="1" t="s">
        <v>82</v>
      </c>
      <c r="D18" s="2" t="s">
        <v>47</v>
      </c>
      <c r="E18" s="1" t="s">
        <v>0</v>
      </c>
      <c r="F18" s="20">
        <v>17.12</v>
      </c>
      <c r="G18" s="73"/>
      <c r="H18" s="6">
        <v>31.36</v>
      </c>
      <c r="I18" s="5">
        <f t="shared" si="0"/>
        <v>536.8832</v>
      </c>
      <c r="J18" s="22">
        <v>0.23</v>
      </c>
      <c r="K18" s="13">
        <f t="shared" si="1"/>
        <v>123.483136</v>
      </c>
      <c r="L18" s="9">
        <f t="shared" si="2"/>
        <v>660.366336</v>
      </c>
      <c r="M18" s="46"/>
    </row>
    <row r="19" spans="1:13" ht="21.75" customHeight="1">
      <c r="A19" s="3" t="s">
        <v>12</v>
      </c>
      <c r="B19" s="2" t="s">
        <v>97</v>
      </c>
      <c r="C19" s="1" t="s">
        <v>82</v>
      </c>
      <c r="D19" s="2" t="s">
        <v>48</v>
      </c>
      <c r="E19" s="1" t="s">
        <v>0</v>
      </c>
      <c r="F19" s="20">
        <v>20.49</v>
      </c>
      <c r="G19" s="73"/>
      <c r="H19" s="6">
        <v>32.57</v>
      </c>
      <c r="I19" s="5">
        <f t="shared" si="0"/>
        <v>667.3593</v>
      </c>
      <c r="J19" s="22">
        <v>0.23</v>
      </c>
      <c r="K19" s="13">
        <f t="shared" si="1"/>
        <v>153.492639</v>
      </c>
      <c r="L19" s="9">
        <f t="shared" si="2"/>
        <v>820.8519389999999</v>
      </c>
      <c r="M19" s="46"/>
    </row>
    <row r="20" spans="1:13" ht="21.75" customHeight="1">
      <c r="A20" s="3" t="s">
        <v>13</v>
      </c>
      <c r="B20" s="2" t="s">
        <v>114</v>
      </c>
      <c r="C20" s="1" t="s">
        <v>82</v>
      </c>
      <c r="D20" s="2" t="s">
        <v>49</v>
      </c>
      <c r="E20" s="1" t="s">
        <v>0</v>
      </c>
      <c r="F20" s="20">
        <v>23.94</v>
      </c>
      <c r="G20" s="73"/>
      <c r="H20" s="6">
        <v>31.86</v>
      </c>
      <c r="I20" s="5">
        <f t="shared" si="0"/>
        <v>762.7284000000001</v>
      </c>
      <c r="J20" s="22">
        <v>0.23</v>
      </c>
      <c r="K20" s="13">
        <f t="shared" si="1"/>
        <v>175.427532</v>
      </c>
      <c r="L20" s="9">
        <f t="shared" si="2"/>
        <v>938.1559320000001</v>
      </c>
      <c r="M20" s="46"/>
    </row>
    <row r="21" spans="1:13" ht="21.75" customHeight="1">
      <c r="A21" s="3" t="s">
        <v>14</v>
      </c>
      <c r="B21" s="2" t="s">
        <v>115</v>
      </c>
      <c r="C21" s="1" t="s">
        <v>82</v>
      </c>
      <c r="D21" s="2" t="s">
        <v>50</v>
      </c>
      <c r="E21" s="1" t="s">
        <v>0</v>
      </c>
      <c r="F21" s="20">
        <v>5</v>
      </c>
      <c r="G21" s="73"/>
      <c r="H21" s="6">
        <v>13.78</v>
      </c>
      <c r="I21" s="5">
        <f t="shared" si="0"/>
        <v>68.89999999999999</v>
      </c>
      <c r="J21" s="22">
        <v>0.23</v>
      </c>
      <c r="K21" s="13">
        <f t="shared" si="1"/>
        <v>15.847</v>
      </c>
      <c r="L21" s="9">
        <f t="shared" si="2"/>
        <v>84.74699999999999</v>
      </c>
      <c r="M21" s="46"/>
    </row>
    <row r="22" spans="1:13" ht="21.75" customHeight="1">
      <c r="A22" s="3" t="s">
        <v>15</v>
      </c>
      <c r="B22" s="2" t="s">
        <v>98</v>
      </c>
      <c r="C22" s="1" t="s">
        <v>82</v>
      </c>
      <c r="D22" s="2" t="s">
        <v>51</v>
      </c>
      <c r="E22" s="1" t="s">
        <v>0</v>
      </c>
      <c r="F22" s="20">
        <v>10</v>
      </c>
      <c r="G22" s="73"/>
      <c r="H22" s="6">
        <v>14.95</v>
      </c>
      <c r="I22" s="5">
        <f t="shared" si="0"/>
        <v>149.5</v>
      </c>
      <c r="J22" s="22">
        <v>0.23</v>
      </c>
      <c r="K22" s="13">
        <f t="shared" si="1"/>
        <v>34.385</v>
      </c>
      <c r="L22" s="9">
        <f t="shared" si="2"/>
        <v>183.885</v>
      </c>
      <c r="M22" s="46"/>
    </row>
    <row r="23" spans="1:13" ht="21.75" customHeight="1">
      <c r="A23" s="3" t="s">
        <v>16</v>
      </c>
      <c r="B23" s="2" t="s">
        <v>99</v>
      </c>
      <c r="C23" s="1" t="s">
        <v>82</v>
      </c>
      <c r="D23" s="2" t="s">
        <v>78</v>
      </c>
      <c r="E23" s="1" t="s">
        <v>0</v>
      </c>
      <c r="F23" s="20">
        <v>2</v>
      </c>
      <c r="G23" s="73"/>
      <c r="H23" s="6">
        <v>25.22</v>
      </c>
      <c r="I23" s="5">
        <f t="shared" si="0"/>
        <v>50.44</v>
      </c>
      <c r="J23" s="22">
        <v>0.23</v>
      </c>
      <c r="K23" s="13">
        <f t="shared" si="1"/>
        <v>11.6012</v>
      </c>
      <c r="L23" s="9">
        <f t="shared" si="2"/>
        <v>62.041199999999996</v>
      </c>
      <c r="M23" s="46"/>
    </row>
    <row r="24" spans="1:13" ht="21.75" customHeight="1">
      <c r="A24" s="3" t="s">
        <v>17</v>
      </c>
      <c r="B24" s="2" t="s">
        <v>100</v>
      </c>
      <c r="C24" s="1" t="s">
        <v>82</v>
      </c>
      <c r="D24" s="2" t="s">
        <v>81</v>
      </c>
      <c r="E24" s="1" t="s">
        <v>0</v>
      </c>
      <c r="F24" s="20">
        <v>5</v>
      </c>
      <c r="G24" s="73"/>
      <c r="H24" s="6">
        <v>21.71</v>
      </c>
      <c r="I24" s="5">
        <f t="shared" si="0"/>
        <v>108.55000000000001</v>
      </c>
      <c r="J24" s="22">
        <v>0.23</v>
      </c>
      <c r="K24" s="13">
        <f t="shared" si="1"/>
        <v>24.966500000000003</v>
      </c>
      <c r="L24" s="9">
        <f t="shared" si="2"/>
        <v>133.5165</v>
      </c>
      <c r="M24" s="46"/>
    </row>
    <row r="25" spans="1:13" ht="21.75" customHeight="1">
      <c r="A25" s="3" t="s">
        <v>18</v>
      </c>
      <c r="B25" s="2" t="s">
        <v>101</v>
      </c>
      <c r="C25" s="1" t="s">
        <v>82</v>
      </c>
      <c r="D25" s="2" t="s">
        <v>52</v>
      </c>
      <c r="E25" s="1" t="s">
        <v>0</v>
      </c>
      <c r="F25" s="20">
        <v>3</v>
      </c>
      <c r="G25" s="73"/>
      <c r="H25" s="6">
        <v>18.85</v>
      </c>
      <c r="I25" s="5">
        <f t="shared" si="0"/>
        <v>56.550000000000004</v>
      </c>
      <c r="J25" s="22">
        <v>0.23</v>
      </c>
      <c r="K25" s="13">
        <f t="shared" si="1"/>
        <v>13.0065</v>
      </c>
      <c r="L25" s="9">
        <f t="shared" si="2"/>
        <v>69.5565</v>
      </c>
      <c r="M25" s="46"/>
    </row>
    <row r="26" spans="1:13" ht="21.75" customHeight="1">
      <c r="A26" s="3" t="s">
        <v>19</v>
      </c>
      <c r="B26" s="2" t="s">
        <v>102</v>
      </c>
      <c r="C26" s="1" t="s">
        <v>83</v>
      </c>
      <c r="D26" s="2" t="s">
        <v>75</v>
      </c>
      <c r="E26" s="1" t="s">
        <v>0</v>
      </c>
      <c r="F26" s="20">
        <v>300</v>
      </c>
      <c r="G26" s="73"/>
      <c r="H26" s="6">
        <v>16.77</v>
      </c>
      <c r="I26" s="5">
        <f t="shared" si="0"/>
        <v>5031</v>
      </c>
      <c r="J26" s="22">
        <v>0.23</v>
      </c>
      <c r="K26" s="13">
        <f t="shared" si="1"/>
        <v>1157.13</v>
      </c>
      <c r="L26" s="9">
        <f t="shared" si="2"/>
        <v>6188.13</v>
      </c>
      <c r="M26" s="46"/>
    </row>
    <row r="27" spans="1:14" ht="21.75" customHeight="1">
      <c r="A27" s="3" t="s">
        <v>20</v>
      </c>
      <c r="B27" s="2" t="s">
        <v>103</v>
      </c>
      <c r="C27" s="1" t="s">
        <v>83</v>
      </c>
      <c r="D27" s="2" t="s">
        <v>68</v>
      </c>
      <c r="E27" s="1" t="s">
        <v>0</v>
      </c>
      <c r="F27" s="39">
        <v>608</v>
      </c>
      <c r="G27" s="74"/>
      <c r="H27" s="40">
        <v>16.77</v>
      </c>
      <c r="I27" s="41">
        <f t="shared" si="0"/>
        <v>10196.16</v>
      </c>
      <c r="J27" s="42">
        <v>0.23</v>
      </c>
      <c r="K27" s="43">
        <f t="shared" si="1"/>
        <v>2345.1168000000002</v>
      </c>
      <c r="L27" s="47">
        <f t="shared" si="2"/>
        <v>12541.2768</v>
      </c>
      <c r="M27" s="48">
        <v>592</v>
      </c>
      <c r="N27">
        <f>38*16</f>
        <v>608</v>
      </c>
    </row>
    <row r="28" spans="1:13" ht="21.75" customHeight="1">
      <c r="A28" s="3" t="s">
        <v>31</v>
      </c>
      <c r="B28" s="2" t="s">
        <v>116</v>
      </c>
      <c r="C28" s="1" t="s">
        <v>83</v>
      </c>
      <c r="D28" s="2" t="s">
        <v>79</v>
      </c>
      <c r="E28" s="1" t="s">
        <v>0</v>
      </c>
      <c r="F28" s="20">
        <v>20</v>
      </c>
      <c r="G28" s="73"/>
      <c r="H28" s="6">
        <v>16.51</v>
      </c>
      <c r="I28" s="5">
        <f t="shared" si="0"/>
        <v>330.20000000000005</v>
      </c>
      <c r="J28" s="22">
        <v>0.23</v>
      </c>
      <c r="K28" s="13">
        <f t="shared" si="1"/>
        <v>75.94600000000001</v>
      </c>
      <c r="L28" s="9">
        <f t="shared" si="2"/>
        <v>406.1460000000001</v>
      </c>
      <c r="M28" s="46">
        <v>15</v>
      </c>
    </row>
    <row r="29" spans="1:13" ht="21.75" customHeight="1">
      <c r="A29" s="3" t="s">
        <v>21</v>
      </c>
      <c r="B29" s="2" t="s">
        <v>104</v>
      </c>
      <c r="C29" s="1" t="s">
        <v>83</v>
      </c>
      <c r="D29" s="2" t="s">
        <v>80</v>
      </c>
      <c r="E29" s="1" t="s">
        <v>0</v>
      </c>
      <c r="F29" s="20">
        <v>40</v>
      </c>
      <c r="G29" s="73"/>
      <c r="H29" s="6">
        <v>16.25</v>
      </c>
      <c r="I29" s="5">
        <f t="shared" si="0"/>
        <v>650</v>
      </c>
      <c r="J29" s="22">
        <v>0.23</v>
      </c>
      <c r="K29" s="13">
        <f t="shared" si="1"/>
        <v>149.5</v>
      </c>
      <c r="L29" s="9">
        <f t="shared" si="2"/>
        <v>799.5</v>
      </c>
      <c r="M29" s="46"/>
    </row>
    <row r="30" spans="1:13" ht="28.5" customHeight="1">
      <c r="A30" s="3" t="s">
        <v>22</v>
      </c>
      <c r="B30" s="2" t="s">
        <v>105</v>
      </c>
      <c r="C30" s="1" t="s">
        <v>82</v>
      </c>
      <c r="D30" s="2" t="s">
        <v>63</v>
      </c>
      <c r="E30" s="1" t="s">
        <v>0</v>
      </c>
      <c r="F30" s="20">
        <v>50</v>
      </c>
      <c r="G30" s="73"/>
      <c r="H30" s="6">
        <v>14.3</v>
      </c>
      <c r="I30" s="5">
        <f t="shared" si="0"/>
        <v>715</v>
      </c>
      <c r="J30" s="22">
        <v>0.23</v>
      </c>
      <c r="K30" s="13">
        <f t="shared" si="1"/>
        <v>164.45000000000002</v>
      </c>
      <c r="L30" s="9">
        <f t="shared" si="2"/>
        <v>879.45</v>
      </c>
      <c r="M30" s="46"/>
    </row>
    <row r="31" spans="1:13" ht="28.5" customHeight="1">
      <c r="A31" s="3" t="s">
        <v>23</v>
      </c>
      <c r="B31" s="2" t="s">
        <v>106</v>
      </c>
      <c r="C31" s="1" t="s">
        <v>82</v>
      </c>
      <c r="D31" s="2" t="s">
        <v>64</v>
      </c>
      <c r="E31" s="1" t="s">
        <v>0</v>
      </c>
      <c r="F31" s="20">
        <v>50</v>
      </c>
      <c r="G31" s="73"/>
      <c r="H31" s="6">
        <v>11.7</v>
      </c>
      <c r="I31" s="5">
        <f t="shared" si="0"/>
        <v>585</v>
      </c>
      <c r="J31" s="22">
        <v>0.23</v>
      </c>
      <c r="K31" s="13">
        <f t="shared" si="1"/>
        <v>134.55</v>
      </c>
      <c r="L31" s="9">
        <f t="shared" si="2"/>
        <v>719.55</v>
      </c>
      <c r="M31" s="46"/>
    </row>
    <row r="32" spans="1:13" ht="28.5" customHeight="1">
      <c r="A32" s="3" t="s">
        <v>24</v>
      </c>
      <c r="B32" s="2" t="s">
        <v>117</v>
      </c>
      <c r="C32" s="1" t="s">
        <v>82</v>
      </c>
      <c r="D32" s="2" t="s">
        <v>65</v>
      </c>
      <c r="E32" s="1" t="s">
        <v>0</v>
      </c>
      <c r="F32" s="20">
        <v>30</v>
      </c>
      <c r="G32" s="73"/>
      <c r="H32" s="6">
        <v>11.7</v>
      </c>
      <c r="I32" s="5">
        <f t="shared" si="0"/>
        <v>351</v>
      </c>
      <c r="J32" s="22">
        <v>0.23</v>
      </c>
      <c r="K32" s="13">
        <f t="shared" si="1"/>
        <v>80.73</v>
      </c>
      <c r="L32" s="9">
        <f t="shared" si="2"/>
        <v>431.73</v>
      </c>
      <c r="M32" s="46"/>
    </row>
    <row r="33" spans="1:13" ht="21.75" customHeight="1">
      <c r="A33" s="3" t="s">
        <v>25</v>
      </c>
      <c r="B33" s="2" t="s">
        <v>107</v>
      </c>
      <c r="C33" s="1" t="s">
        <v>84</v>
      </c>
      <c r="D33" s="2" t="s">
        <v>72</v>
      </c>
      <c r="E33" s="1" t="s">
        <v>67</v>
      </c>
      <c r="F33" s="20">
        <v>30</v>
      </c>
      <c r="G33" s="73"/>
      <c r="H33" s="6">
        <v>35.75</v>
      </c>
      <c r="I33" s="5">
        <f t="shared" si="0"/>
        <v>1072.5</v>
      </c>
      <c r="J33" s="22">
        <v>0.23</v>
      </c>
      <c r="K33" s="13">
        <f t="shared" si="1"/>
        <v>246.675</v>
      </c>
      <c r="L33" s="9">
        <f t="shared" si="2"/>
        <v>1319.175</v>
      </c>
      <c r="M33" s="46">
        <v>26.5</v>
      </c>
    </row>
    <row r="34" spans="1:13" ht="21.75" customHeight="1">
      <c r="A34" s="3" t="s">
        <v>26</v>
      </c>
      <c r="B34" s="2" t="s">
        <v>118</v>
      </c>
      <c r="C34" s="1" t="s">
        <v>84</v>
      </c>
      <c r="D34" s="2" t="s">
        <v>69</v>
      </c>
      <c r="E34" s="1" t="s">
        <v>67</v>
      </c>
      <c r="F34" s="20">
        <v>30</v>
      </c>
      <c r="G34" s="73"/>
      <c r="H34" s="6">
        <v>39</v>
      </c>
      <c r="I34" s="5">
        <f t="shared" si="0"/>
        <v>1170</v>
      </c>
      <c r="J34" s="22">
        <v>0.23</v>
      </c>
      <c r="K34" s="13">
        <f t="shared" si="1"/>
        <v>269.1</v>
      </c>
      <c r="L34" s="9">
        <f t="shared" si="2"/>
        <v>1439.1</v>
      </c>
      <c r="M34" s="46">
        <v>24</v>
      </c>
    </row>
    <row r="35" spans="1:13" ht="21.75" customHeight="1">
      <c r="A35" s="3" t="s">
        <v>27</v>
      </c>
      <c r="B35" s="2" t="s">
        <v>108</v>
      </c>
      <c r="C35" s="1" t="s">
        <v>84</v>
      </c>
      <c r="D35" s="2" t="s">
        <v>70</v>
      </c>
      <c r="E35" s="1" t="s">
        <v>67</v>
      </c>
      <c r="F35" s="20">
        <v>30</v>
      </c>
      <c r="G35" s="73"/>
      <c r="H35" s="6">
        <v>26</v>
      </c>
      <c r="I35" s="5">
        <f t="shared" si="0"/>
        <v>780</v>
      </c>
      <c r="J35" s="22">
        <v>0.23</v>
      </c>
      <c r="K35" s="13">
        <f t="shared" si="1"/>
        <v>179.4</v>
      </c>
      <c r="L35" s="9">
        <f t="shared" si="2"/>
        <v>959.4</v>
      </c>
      <c r="M35" s="46">
        <v>24</v>
      </c>
    </row>
    <row r="36" spans="1:13" ht="21.75" customHeight="1">
      <c r="A36" s="3" t="s">
        <v>32</v>
      </c>
      <c r="B36" s="2" t="s">
        <v>119</v>
      </c>
      <c r="C36" s="1" t="s">
        <v>84</v>
      </c>
      <c r="D36" s="2" t="s">
        <v>77</v>
      </c>
      <c r="E36" s="1" t="s">
        <v>67</v>
      </c>
      <c r="F36" s="20">
        <v>5</v>
      </c>
      <c r="G36" s="73"/>
      <c r="H36" s="6">
        <v>30.29</v>
      </c>
      <c r="I36" s="5">
        <f t="shared" si="0"/>
        <v>151.45</v>
      </c>
      <c r="J36" s="22">
        <v>0.23</v>
      </c>
      <c r="K36" s="13">
        <f t="shared" si="1"/>
        <v>34.8335</v>
      </c>
      <c r="L36" s="9">
        <f t="shared" si="2"/>
        <v>186.2835</v>
      </c>
      <c r="M36" s="46"/>
    </row>
    <row r="37" spans="1:13" ht="21.75" customHeight="1">
      <c r="A37" s="3" t="s">
        <v>33</v>
      </c>
      <c r="B37" s="2" t="s">
        <v>109</v>
      </c>
      <c r="C37" s="1" t="s">
        <v>84</v>
      </c>
      <c r="D37" s="2" t="s">
        <v>66</v>
      </c>
      <c r="E37" s="1" t="s">
        <v>67</v>
      </c>
      <c r="F37" s="20">
        <v>5</v>
      </c>
      <c r="G37" s="73"/>
      <c r="H37" s="6">
        <v>52.91</v>
      </c>
      <c r="I37" s="5">
        <f t="shared" si="0"/>
        <v>264.54999999999995</v>
      </c>
      <c r="J37" s="22">
        <v>0.23</v>
      </c>
      <c r="K37" s="13">
        <f t="shared" si="1"/>
        <v>60.84649999999999</v>
      </c>
      <c r="L37" s="9">
        <f t="shared" si="2"/>
        <v>325.39649999999995</v>
      </c>
      <c r="M37" s="46"/>
    </row>
    <row r="38" spans="1:13" ht="21.75" customHeight="1">
      <c r="A38" s="3" t="s">
        <v>34</v>
      </c>
      <c r="B38" s="2" t="s">
        <v>110</v>
      </c>
      <c r="C38" s="1" t="s">
        <v>84</v>
      </c>
      <c r="D38" s="2" t="s">
        <v>71</v>
      </c>
      <c r="E38" s="1" t="s">
        <v>67</v>
      </c>
      <c r="F38" s="20">
        <v>6</v>
      </c>
      <c r="G38" s="73"/>
      <c r="H38" s="6">
        <v>84.37</v>
      </c>
      <c r="I38" s="5">
        <f t="shared" si="0"/>
        <v>506.22</v>
      </c>
      <c r="J38" s="22">
        <v>0.23</v>
      </c>
      <c r="K38" s="13">
        <f t="shared" si="1"/>
        <v>116.43060000000001</v>
      </c>
      <c r="L38" s="9">
        <f t="shared" si="2"/>
        <v>622.6506</v>
      </c>
      <c r="M38" s="46"/>
    </row>
    <row r="39" spans="1:13" ht="31.5" customHeight="1">
      <c r="A39" s="3" t="s">
        <v>35</v>
      </c>
      <c r="B39" s="2" t="s">
        <v>111</v>
      </c>
      <c r="C39" s="1" t="s">
        <v>83</v>
      </c>
      <c r="D39" s="2" t="s">
        <v>74</v>
      </c>
      <c r="E39" s="1" t="s">
        <v>0</v>
      </c>
      <c r="F39" s="20">
        <v>50</v>
      </c>
      <c r="G39" s="73"/>
      <c r="H39" s="6">
        <v>3.12</v>
      </c>
      <c r="I39" s="5">
        <f t="shared" si="0"/>
        <v>156</v>
      </c>
      <c r="J39" s="22">
        <v>0.23</v>
      </c>
      <c r="K39" s="13">
        <f t="shared" si="1"/>
        <v>35.88</v>
      </c>
      <c r="L39" s="9">
        <f t="shared" si="2"/>
        <v>191.88</v>
      </c>
      <c r="M39" s="46">
        <v>47</v>
      </c>
    </row>
    <row r="40" spans="1:13" ht="33" customHeight="1">
      <c r="A40" s="3" t="s">
        <v>28</v>
      </c>
      <c r="B40" s="2" t="s">
        <v>120</v>
      </c>
      <c r="C40" s="1" t="s">
        <v>83</v>
      </c>
      <c r="D40" s="2" t="s">
        <v>73</v>
      </c>
      <c r="E40" s="1" t="s">
        <v>0</v>
      </c>
      <c r="F40" s="20">
        <v>10</v>
      </c>
      <c r="G40" s="73"/>
      <c r="H40" s="6">
        <v>3.38</v>
      </c>
      <c r="I40" s="5">
        <f t="shared" si="0"/>
        <v>33.8</v>
      </c>
      <c r="J40" s="22">
        <v>0.23</v>
      </c>
      <c r="K40" s="13">
        <f t="shared" si="1"/>
        <v>7.774</v>
      </c>
      <c r="L40" s="9">
        <f t="shared" si="2"/>
        <v>41.574</v>
      </c>
      <c r="M40" s="46">
        <v>6</v>
      </c>
    </row>
    <row r="41" spans="1:13" ht="21.75" customHeight="1">
      <c r="A41" s="3" t="s">
        <v>29</v>
      </c>
      <c r="B41" s="2" t="s">
        <v>112</v>
      </c>
      <c r="C41" s="1" t="s">
        <v>83</v>
      </c>
      <c r="D41" s="2" t="s">
        <v>76</v>
      </c>
      <c r="E41" s="1" t="s">
        <v>0</v>
      </c>
      <c r="F41" s="20">
        <v>5</v>
      </c>
      <c r="G41" s="73"/>
      <c r="H41" s="6">
        <v>5.07</v>
      </c>
      <c r="I41" s="5">
        <f t="shared" si="0"/>
        <v>25.35</v>
      </c>
      <c r="J41" s="22">
        <v>0.23</v>
      </c>
      <c r="K41" s="13">
        <f t="shared" si="1"/>
        <v>5.830500000000001</v>
      </c>
      <c r="L41" s="9">
        <f t="shared" si="2"/>
        <v>31.180500000000002</v>
      </c>
      <c r="M41" s="46"/>
    </row>
    <row r="42" spans="1:13" ht="33" customHeight="1">
      <c r="A42" s="7"/>
      <c r="B42" s="11" t="s">
        <v>121</v>
      </c>
      <c r="C42" s="1" t="s">
        <v>84</v>
      </c>
      <c r="D42" s="11" t="s">
        <v>122</v>
      </c>
      <c r="E42" s="36" t="s">
        <v>67</v>
      </c>
      <c r="F42" s="21">
        <v>12</v>
      </c>
      <c r="G42" s="21"/>
      <c r="H42" s="11">
        <v>84.37</v>
      </c>
      <c r="I42" s="28">
        <f t="shared" si="0"/>
        <v>1012.44</v>
      </c>
      <c r="J42" s="29">
        <v>0.23</v>
      </c>
      <c r="K42" s="30">
        <f t="shared" si="1"/>
        <v>232.86120000000003</v>
      </c>
      <c r="L42" s="28">
        <f t="shared" si="2"/>
        <v>1245.3012</v>
      </c>
      <c r="M42" s="21">
        <v>12</v>
      </c>
    </row>
    <row r="43" spans="1:13" ht="12.75">
      <c r="A43" s="7"/>
      <c r="B43" s="11" t="s">
        <v>123</v>
      </c>
      <c r="C43" s="1" t="s">
        <v>83</v>
      </c>
      <c r="D43" s="11" t="s">
        <v>124</v>
      </c>
      <c r="E43" s="36" t="s">
        <v>193</v>
      </c>
      <c r="F43" s="21">
        <v>5</v>
      </c>
      <c r="G43" s="21"/>
      <c r="H43" s="11">
        <v>221</v>
      </c>
      <c r="I43" s="28">
        <f t="shared" si="0"/>
        <v>1105</v>
      </c>
      <c r="J43" s="29">
        <v>0.23</v>
      </c>
      <c r="K43" s="30">
        <f t="shared" si="1"/>
        <v>254.15</v>
      </c>
      <c r="L43" s="28">
        <f t="shared" si="2"/>
        <v>1359.15</v>
      </c>
      <c r="M43" s="21">
        <v>5</v>
      </c>
    </row>
    <row r="44" spans="1:13" ht="12.75">
      <c r="A44" s="7"/>
      <c r="B44" s="11" t="s">
        <v>125</v>
      </c>
      <c r="C44" s="1" t="s">
        <v>83</v>
      </c>
      <c r="D44" s="11" t="s">
        <v>126</v>
      </c>
      <c r="E44" s="36" t="s">
        <v>193</v>
      </c>
      <c r="F44" s="21">
        <v>5</v>
      </c>
      <c r="G44" s="21"/>
      <c r="H44" s="11">
        <v>297</v>
      </c>
      <c r="I44" s="28">
        <f t="shared" si="0"/>
        <v>1485</v>
      </c>
      <c r="J44" s="29">
        <v>0.23</v>
      </c>
      <c r="K44" s="30">
        <f t="shared" si="1"/>
        <v>341.55</v>
      </c>
      <c r="L44" s="28">
        <f t="shared" si="2"/>
        <v>1826.55</v>
      </c>
      <c r="M44" s="21">
        <v>5</v>
      </c>
    </row>
    <row r="45" spans="1:13" ht="12.75">
      <c r="A45" s="7"/>
      <c r="B45" s="11" t="s">
        <v>127</v>
      </c>
      <c r="C45" s="1" t="s">
        <v>83</v>
      </c>
      <c r="D45" s="11" t="s">
        <v>128</v>
      </c>
      <c r="E45" s="35" t="s">
        <v>0</v>
      </c>
      <c r="F45" s="21">
        <v>60</v>
      </c>
      <c r="G45" s="21"/>
      <c r="H45" s="11">
        <v>11.7</v>
      </c>
      <c r="I45" s="28">
        <f t="shared" si="0"/>
        <v>702</v>
      </c>
      <c r="J45" s="29">
        <v>0.23</v>
      </c>
      <c r="K45" s="30">
        <f t="shared" si="1"/>
        <v>161.46</v>
      </c>
      <c r="L45" s="28">
        <f t="shared" si="2"/>
        <v>863.46</v>
      </c>
      <c r="M45" s="21">
        <v>56</v>
      </c>
    </row>
    <row r="46" spans="1:13" ht="12.75">
      <c r="A46" s="7"/>
      <c r="B46" s="11" t="s">
        <v>129</v>
      </c>
      <c r="C46" s="1" t="s">
        <v>83</v>
      </c>
      <c r="D46" s="11" t="s">
        <v>183</v>
      </c>
      <c r="E46" s="35" t="s">
        <v>0</v>
      </c>
      <c r="F46" s="21">
        <v>10</v>
      </c>
      <c r="G46" s="21"/>
      <c r="H46" s="11">
        <v>4.66</v>
      </c>
      <c r="I46" s="31">
        <f t="shared" si="0"/>
        <v>46.6</v>
      </c>
      <c r="J46" s="29">
        <v>0.23</v>
      </c>
      <c r="K46" s="30">
        <f t="shared" si="1"/>
        <v>10.718</v>
      </c>
      <c r="L46" s="28">
        <f t="shared" si="2"/>
        <v>57.318</v>
      </c>
      <c r="M46" s="21">
        <v>6.5</v>
      </c>
    </row>
    <row r="47" spans="1:13" ht="12.75">
      <c r="A47" s="7"/>
      <c r="B47" s="11" t="s">
        <v>130</v>
      </c>
      <c r="C47" s="1" t="s">
        <v>83</v>
      </c>
      <c r="D47" s="11" t="s">
        <v>131</v>
      </c>
      <c r="E47" s="36" t="s">
        <v>0</v>
      </c>
      <c r="F47" s="21">
        <v>40</v>
      </c>
      <c r="G47" s="21"/>
      <c r="H47" s="11">
        <v>3.4</v>
      </c>
      <c r="I47" s="28">
        <f t="shared" si="0"/>
        <v>136</v>
      </c>
      <c r="J47" s="29">
        <v>0.23</v>
      </c>
      <c r="K47" s="30">
        <f t="shared" si="1"/>
        <v>31.28</v>
      </c>
      <c r="L47" s="28">
        <f t="shared" si="2"/>
        <v>167.28</v>
      </c>
      <c r="M47" s="21">
        <v>36</v>
      </c>
    </row>
    <row r="48" spans="1:13" ht="12.75">
      <c r="A48" s="7"/>
      <c r="B48" s="11" t="s">
        <v>132</v>
      </c>
      <c r="C48" s="1" t="s">
        <v>83</v>
      </c>
      <c r="D48" s="11" t="s">
        <v>143</v>
      </c>
      <c r="E48" s="36" t="s">
        <v>0</v>
      </c>
      <c r="F48" s="21">
        <v>10</v>
      </c>
      <c r="G48" s="21"/>
      <c r="H48" s="11">
        <v>3.5</v>
      </c>
      <c r="I48" s="28">
        <f t="shared" si="0"/>
        <v>35</v>
      </c>
      <c r="J48" s="29">
        <v>0.23</v>
      </c>
      <c r="K48" s="30">
        <f t="shared" si="1"/>
        <v>8.05</v>
      </c>
      <c r="L48" s="28">
        <f t="shared" si="2"/>
        <v>43.05</v>
      </c>
      <c r="M48" s="21">
        <v>7</v>
      </c>
    </row>
    <row r="49" spans="1:13" ht="12.75">
      <c r="A49" s="7"/>
      <c r="B49" s="12" t="s">
        <v>133</v>
      </c>
      <c r="C49" s="1" t="s">
        <v>83</v>
      </c>
      <c r="D49" s="12" t="s">
        <v>134</v>
      </c>
      <c r="E49" s="36" t="s">
        <v>0</v>
      </c>
      <c r="F49" s="21">
        <v>5</v>
      </c>
      <c r="G49" s="21"/>
      <c r="H49" s="11">
        <v>5.5</v>
      </c>
      <c r="I49" s="28">
        <f t="shared" si="0"/>
        <v>27.5</v>
      </c>
      <c r="J49" s="29">
        <v>0.23</v>
      </c>
      <c r="K49" s="30">
        <f t="shared" si="1"/>
        <v>6.325</v>
      </c>
      <c r="L49" s="28">
        <f t="shared" si="2"/>
        <v>33.825</v>
      </c>
      <c r="M49" s="21">
        <v>4</v>
      </c>
    </row>
    <row r="50" spans="1:13" ht="12.75">
      <c r="A50" s="7"/>
      <c r="B50" s="11" t="s">
        <v>135</v>
      </c>
      <c r="C50" s="1" t="s">
        <v>83</v>
      </c>
      <c r="D50" s="11" t="s">
        <v>136</v>
      </c>
      <c r="E50" s="36" t="s">
        <v>0</v>
      </c>
      <c r="F50" s="21">
        <v>30</v>
      </c>
      <c r="G50" s="21"/>
      <c r="H50" s="11">
        <v>5.26</v>
      </c>
      <c r="I50" s="28">
        <f t="shared" si="0"/>
        <v>157.79999999999998</v>
      </c>
      <c r="J50" s="29">
        <v>0.23</v>
      </c>
      <c r="K50" s="30">
        <f t="shared" si="1"/>
        <v>36.294</v>
      </c>
      <c r="L50" s="28">
        <f t="shared" si="2"/>
        <v>194.094</v>
      </c>
      <c r="M50" s="21">
        <v>30</v>
      </c>
    </row>
    <row r="51" spans="1:13" ht="12.75">
      <c r="A51" s="7"/>
      <c r="B51" s="11" t="s">
        <v>137</v>
      </c>
      <c r="C51" s="1" t="s">
        <v>83</v>
      </c>
      <c r="D51" s="11" t="s">
        <v>138</v>
      </c>
      <c r="E51" s="36" t="s">
        <v>0</v>
      </c>
      <c r="F51" s="21">
        <v>35</v>
      </c>
      <c r="G51" s="21"/>
      <c r="H51" s="11">
        <v>6.05</v>
      </c>
      <c r="I51" s="28">
        <f t="shared" si="0"/>
        <v>211.75</v>
      </c>
      <c r="J51" s="29">
        <v>0.23</v>
      </c>
      <c r="K51" s="30">
        <f t="shared" si="1"/>
        <v>48.7025</v>
      </c>
      <c r="L51" s="28">
        <f t="shared" si="2"/>
        <v>260.4525</v>
      </c>
      <c r="M51" s="21">
        <v>33</v>
      </c>
    </row>
    <row r="52" spans="1:13" ht="12.75">
      <c r="A52" s="7"/>
      <c r="B52" s="11" t="s">
        <v>139</v>
      </c>
      <c r="C52" s="1" t="s">
        <v>83</v>
      </c>
      <c r="D52" s="11" t="s">
        <v>140</v>
      </c>
      <c r="E52" s="36" t="s">
        <v>0</v>
      </c>
      <c r="F52" s="21">
        <v>30</v>
      </c>
      <c r="G52" s="21"/>
      <c r="H52" s="11">
        <v>6.05</v>
      </c>
      <c r="I52" s="28">
        <f t="shared" si="0"/>
        <v>181.5</v>
      </c>
      <c r="J52" s="29">
        <v>0.23</v>
      </c>
      <c r="K52" s="30">
        <f t="shared" si="1"/>
        <v>41.745000000000005</v>
      </c>
      <c r="L52" s="28">
        <f t="shared" si="2"/>
        <v>223.245</v>
      </c>
      <c r="M52" s="21">
        <v>29</v>
      </c>
    </row>
    <row r="53" spans="1:13" ht="12.75">
      <c r="A53" s="7"/>
      <c r="B53" s="11" t="s">
        <v>141</v>
      </c>
      <c r="C53" s="1" t="s">
        <v>83</v>
      </c>
      <c r="D53" s="11" t="s">
        <v>142</v>
      </c>
      <c r="E53" s="36" t="s">
        <v>0</v>
      </c>
      <c r="F53" s="21">
        <v>20</v>
      </c>
      <c r="G53" s="21"/>
      <c r="H53" s="11">
        <v>3.6</v>
      </c>
      <c r="I53" s="28">
        <f t="shared" si="0"/>
        <v>72</v>
      </c>
      <c r="J53" s="29">
        <v>0.23</v>
      </c>
      <c r="K53" s="30">
        <f t="shared" si="1"/>
        <v>16.560000000000002</v>
      </c>
      <c r="L53" s="28">
        <f t="shared" si="2"/>
        <v>88.56</v>
      </c>
      <c r="M53" s="21">
        <v>18</v>
      </c>
    </row>
    <row r="54" spans="1:13" ht="12.75">
      <c r="A54" s="7"/>
      <c r="B54" s="11" t="s">
        <v>144</v>
      </c>
      <c r="C54" s="1" t="s">
        <v>83</v>
      </c>
      <c r="D54" s="11" t="s">
        <v>145</v>
      </c>
      <c r="E54" s="36" t="s">
        <v>0</v>
      </c>
      <c r="F54" s="21">
        <v>30</v>
      </c>
      <c r="G54" s="21"/>
      <c r="H54" s="11">
        <v>3.53</v>
      </c>
      <c r="I54" s="28">
        <f t="shared" si="0"/>
        <v>105.89999999999999</v>
      </c>
      <c r="J54" s="29">
        <v>0.23</v>
      </c>
      <c r="K54" s="30">
        <f t="shared" si="1"/>
        <v>24.357</v>
      </c>
      <c r="L54" s="28">
        <f t="shared" si="2"/>
        <v>130.257</v>
      </c>
      <c r="M54" s="21">
        <v>30</v>
      </c>
    </row>
    <row r="55" spans="1:13" ht="12.75">
      <c r="A55" s="7"/>
      <c r="B55" s="11" t="s">
        <v>146</v>
      </c>
      <c r="C55" s="1" t="s">
        <v>83</v>
      </c>
      <c r="D55" s="11" t="s">
        <v>147</v>
      </c>
      <c r="E55" s="36" t="s">
        <v>0</v>
      </c>
      <c r="F55" s="21">
        <v>10</v>
      </c>
      <c r="G55" s="21"/>
      <c r="H55" s="11">
        <v>4.4</v>
      </c>
      <c r="I55" s="28">
        <f t="shared" si="0"/>
        <v>44</v>
      </c>
      <c r="J55" s="29">
        <v>0.23</v>
      </c>
      <c r="K55" s="30">
        <f t="shared" si="1"/>
        <v>10.120000000000001</v>
      </c>
      <c r="L55" s="28">
        <f t="shared" si="2"/>
        <v>54.120000000000005</v>
      </c>
      <c r="M55" s="21">
        <v>10</v>
      </c>
    </row>
    <row r="56" spans="1:13" ht="12.75">
      <c r="A56" s="7"/>
      <c r="B56" s="11" t="s">
        <v>148</v>
      </c>
      <c r="C56" s="1" t="s">
        <v>83</v>
      </c>
      <c r="D56" s="11" t="s">
        <v>149</v>
      </c>
      <c r="E56" s="36" t="s">
        <v>0</v>
      </c>
      <c r="F56" s="21">
        <v>50</v>
      </c>
      <c r="G56" s="21"/>
      <c r="H56" s="11">
        <v>4.5</v>
      </c>
      <c r="I56" s="28">
        <f t="shared" si="0"/>
        <v>225</v>
      </c>
      <c r="J56" s="29">
        <v>0.23</v>
      </c>
      <c r="K56" s="30">
        <f t="shared" si="1"/>
        <v>51.75</v>
      </c>
      <c r="L56" s="28">
        <f t="shared" si="2"/>
        <v>276.75</v>
      </c>
      <c r="M56" s="21">
        <v>50</v>
      </c>
    </row>
    <row r="57" spans="1:13" ht="12.75">
      <c r="A57" s="7"/>
      <c r="B57" s="11" t="s">
        <v>150</v>
      </c>
      <c r="C57" s="1" t="s">
        <v>83</v>
      </c>
      <c r="D57" s="11" t="s">
        <v>151</v>
      </c>
      <c r="E57" s="36" t="s">
        <v>0</v>
      </c>
      <c r="F57" s="21">
        <v>140</v>
      </c>
      <c r="G57" s="21"/>
      <c r="H57" s="11">
        <v>3.78</v>
      </c>
      <c r="I57" s="28">
        <f t="shared" si="0"/>
        <v>529.1999999999999</v>
      </c>
      <c r="J57" s="29">
        <v>0.23</v>
      </c>
      <c r="K57" s="30">
        <f t="shared" si="1"/>
        <v>121.716</v>
      </c>
      <c r="L57" s="28">
        <f t="shared" si="2"/>
        <v>650.9159999999999</v>
      </c>
      <c r="M57" s="21">
        <v>132</v>
      </c>
    </row>
    <row r="58" spans="1:13" ht="12.75">
      <c r="A58" s="7"/>
      <c r="B58" s="11" t="s">
        <v>152</v>
      </c>
      <c r="C58" s="1" t="s">
        <v>83</v>
      </c>
      <c r="D58" s="11" t="s">
        <v>153</v>
      </c>
      <c r="E58" s="36" t="s">
        <v>0</v>
      </c>
      <c r="F58" s="21">
        <v>170</v>
      </c>
      <c r="G58" s="21"/>
      <c r="H58" s="11">
        <v>3.78</v>
      </c>
      <c r="I58" s="28">
        <f t="shared" si="0"/>
        <v>642.6</v>
      </c>
      <c r="J58" s="29">
        <v>0.23</v>
      </c>
      <c r="K58" s="30">
        <f t="shared" si="1"/>
        <v>147.798</v>
      </c>
      <c r="L58" s="28">
        <f t="shared" si="2"/>
        <v>790.398</v>
      </c>
      <c r="M58" s="21">
        <v>164</v>
      </c>
    </row>
    <row r="59" spans="1:13" ht="12.75">
      <c r="A59" s="7"/>
      <c r="B59" s="11" t="s">
        <v>154</v>
      </c>
      <c r="C59" s="1" t="s">
        <v>83</v>
      </c>
      <c r="D59" s="11" t="s">
        <v>155</v>
      </c>
      <c r="E59" s="36" t="s">
        <v>0</v>
      </c>
      <c r="F59" s="21">
        <v>25</v>
      </c>
      <c r="G59" s="21"/>
      <c r="H59" s="11">
        <v>4.1</v>
      </c>
      <c r="I59" s="28">
        <f t="shared" si="0"/>
        <v>102.49999999999999</v>
      </c>
      <c r="J59" s="29">
        <v>0.23</v>
      </c>
      <c r="K59" s="30">
        <f t="shared" si="1"/>
        <v>23.575</v>
      </c>
      <c r="L59" s="28">
        <f t="shared" si="2"/>
        <v>126.07499999999999</v>
      </c>
      <c r="M59" s="21">
        <v>22.4</v>
      </c>
    </row>
    <row r="60" spans="1:13" ht="12.75">
      <c r="A60" s="7"/>
      <c r="B60" s="11" t="s">
        <v>156</v>
      </c>
      <c r="C60" s="1" t="s">
        <v>83</v>
      </c>
      <c r="D60" s="11" t="s">
        <v>157</v>
      </c>
      <c r="E60" s="36" t="s">
        <v>0</v>
      </c>
      <c r="F60" s="21">
        <v>60</v>
      </c>
      <c r="G60" s="21"/>
      <c r="H60" s="11">
        <v>4.3</v>
      </c>
      <c r="I60" s="28">
        <f t="shared" si="0"/>
        <v>258</v>
      </c>
      <c r="J60" s="29">
        <v>0.23</v>
      </c>
      <c r="K60" s="30">
        <f t="shared" si="1"/>
        <v>59.34</v>
      </c>
      <c r="L60" s="28">
        <f t="shared" si="2"/>
        <v>317.34000000000003</v>
      </c>
      <c r="M60" s="21">
        <v>56</v>
      </c>
    </row>
    <row r="61" spans="1:13" ht="12.75">
      <c r="A61" s="7"/>
      <c r="B61" s="11" t="s">
        <v>158</v>
      </c>
      <c r="C61" s="1" t="s">
        <v>83</v>
      </c>
      <c r="D61" s="11" t="s">
        <v>159</v>
      </c>
      <c r="E61" s="36" t="s">
        <v>193</v>
      </c>
      <c r="F61" s="21">
        <v>10</v>
      </c>
      <c r="G61" s="21"/>
      <c r="H61" s="11">
        <v>361</v>
      </c>
      <c r="I61" s="28">
        <f t="shared" si="0"/>
        <v>3610</v>
      </c>
      <c r="J61" s="29">
        <v>0.23</v>
      </c>
      <c r="K61" s="30">
        <f t="shared" si="1"/>
        <v>830.3000000000001</v>
      </c>
      <c r="L61" s="28">
        <f t="shared" si="2"/>
        <v>4440.3</v>
      </c>
      <c r="M61" s="21">
        <v>8</v>
      </c>
    </row>
    <row r="62" spans="1:13" ht="12.75">
      <c r="A62" s="7"/>
      <c r="B62" s="11" t="s">
        <v>160</v>
      </c>
      <c r="C62" s="1" t="s">
        <v>83</v>
      </c>
      <c r="D62" s="11" t="s">
        <v>161</v>
      </c>
      <c r="E62" s="36" t="s">
        <v>0</v>
      </c>
      <c r="F62" s="21">
        <v>25</v>
      </c>
      <c r="G62" s="21"/>
      <c r="H62" s="11">
        <v>5.98</v>
      </c>
      <c r="I62" s="28">
        <f t="shared" si="0"/>
        <v>149.5</v>
      </c>
      <c r="J62" s="29">
        <v>0.23</v>
      </c>
      <c r="K62" s="30">
        <f t="shared" si="1"/>
        <v>34.385</v>
      </c>
      <c r="L62" s="28">
        <f t="shared" si="2"/>
        <v>183.885</v>
      </c>
      <c r="M62" s="21">
        <v>22.5</v>
      </c>
    </row>
    <row r="63" spans="1:13" ht="12.75">
      <c r="A63" s="7"/>
      <c r="B63" s="11" t="s">
        <v>162</v>
      </c>
      <c r="C63" s="1" t="s">
        <v>83</v>
      </c>
      <c r="D63" s="11" t="s">
        <v>163</v>
      </c>
      <c r="E63" s="36" t="s">
        <v>0</v>
      </c>
      <c r="F63" s="21">
        <v>75</v>
      </c>
      <c r="G63" s="21"/>
      <c r="H63" s="11">
        <v>5.46</v>
      </c>
      <c r="I63" s="28">
        <f t="shared" si="0"/>
        <v>409.5</v>
      </c>
      <c r="J63" s="29">
        <v>0.23</v>
      </c>
      <c r="K63" s="30">
        <f t="shared" si="1"/>
        <v>94.185</v>
      </c>
      <c r="L63" s="28">
        <f t="shared" si="2"/>
        <v>503.685</v>
      </c>
      <c r="M63" s="21">
        <v>71</v>
      </c>
    </row>
    <row r="64" spans="1:13" ht="12.75">
      <c r="A64" s="7"/>
      <c r="B64" s="11" t="s">
        <v>164</v>
      </c>
      <c r="C64" s="1" t="s">
        <v>83</v>
      </c>
      <c r="D64" s="11" t="s">
        <v>165</v>
      </c>
      <c r="E64" s="36" t="s">
        <v>67</v>
      </c>
      <c r="F64" s="21">
        <v>10</v>
      </c>
      <c r="G64" s="21"/>
      <c r="H64" s="11">
        <v>15.2</v>
      </c>
      <c r="I64" s="28">
        <f t="shared" si="0"/>
        <v>152</v>
      </c>
      <c r="J64" s="29">
        <v>0.23</v>
      </c>
      <c r="K64" s="30">
        <f t="shared" si="1"/>
        <v>34.96</v>
      </c>
      <c r="L64" s="28">
        <f t="shared" si="2"/>
        <v>186.96</v>
      </c>
      <c r="M64" s="21">
        <v>6</v>
      </c>
    </row>
    <row r="65" spans="1:13" ht="12.75">
      <c r="A65" s="7"/>
      <c r="B65" s="11" t="s">
        <v>166</v>
      </c>
      <c r="C65" s="1" t="s">
        <v>82</v>
      </c>
      <c r="D65" s="11" t="s">
        <v>159</v>
      </c>
      <c r="E65" s="36" t="s">
        <v>193</v>
      </c>
      <c r="F65" s="21">
        <v>5</v>
      </c>
      <c r="G65" s="21"/>
      <c r="H65" s="11">
        <v>345</v>
      </c>
      <c r="I65" s="28">
        <f t="shared" si="0"/>
        <v>1725</v>
      </c>
      <c r="J65" s="29">
        <v>0.23</v>
      </c>
      <c r="K65" s="30">
        <f t="shared" si="1"/>
        <v>396.75</v>
      </c>
      <c r="L65" s="28">
        <f t="shared" si="2"/>
        <v>2121.75</v>
      </c>
      <c r="M65" s="21">
        <v>3</v>
      </c>
    </row>
    <row r="66" spans="1:13" ht="12.75">
      <c r="A66" s="7"/>
      <c r="B66" s="11" t="s">
        <v>167</v>
      </c>
      <c r="C66" s="1" t="s">
        <v>83</v>
      </c>
      <c r="D66" s="11" t="s">
        <v>168</v>
      </c>
      <c r="E66" s="36" t="s">
        <v>0</v>
      </c>
      <c r="F66" s="21">
        <v>25</v>
      </c>
      <c r="G66" s="21"/>
      <c r="H66" s="11">
        <v>3.75</v>
      </c>
      <c r="I66" s="28">
        <f t="shared" si="0"/>
        <v>93.75</v>
      </c>
      <c r="J66" s="29">
        <v>0.23</v>
      </c>
      <c r="K66" s="30">
        <f t="shared" si="1"/>
        <v>21.5625</v>
      </c>
      <c r="L66" s="28">
        <f t="shared" si="2"/>
        <v>115.3125</v>
      </c>
      <c r="M66" s="21">
        <v>24</v>
      </c>
    </row>
    <row r="67" spans="1:13" ht="12.75">
      <c r="A67" s="7"/>
      <c r="B67" s="11" t="s">
        <v>169</v>
      </c>
      <c r="C67" s="1" t="s">
        <v>83</v>
      </c>
      <c r="D67" s="11" t="s">
        <v>170</v>
      </c>
      <c r="E67" s="36" t="s">
        <v>0</v>
      </c>
      <c r="F67" s="21">
        <v>50</v>
      </c>
      <c r="G67" s="21"/>
      <c r="H67" s="11">
        <v>4.06</v>
      </c>
      <c r="I67" s="28">
        <f t="shared" si="0"/>
        <v>202.99999999999997</v>
      </c>
      <c r="J67" s="29">
        <v>0.23</v>
      </c>
      <c r="K67" s="30">
        <f t="shared" si="1"/>
        <v>46.69</v>
      </c>
      <c r="L67" s="28">
        <f t="shared" si="2"/>
        <v>249.68999999999997</v>
      </c>
      <c r="M67" s="21">
        <v>50</v>
      </c>
    </row>
    <row r="68" spans="1:13" ht="12.75">
      <c r="A68" s="7"/>
      <c r="B68" s="11" t="s">
        <v>171</v>
      </c>
      <c r="C68" s="1" t="s">
        <v>83</v>
      </c>
      <c r="D68" s="11" t="s">
        <v>172</v>
      </c>
      <c r="E68" s="36" t="s">
        <v>0</v>
      </c>
      <c r="F68" s="21">
        <v>20</v>
      </c>
      <c r="G68" s="21"/>
      <c r="H68" s="11">
        <v>3.62</v>
      </c>
      <c r="I68" s="28">
        <f t="shared" si="0"/>
        <v>72.4</v>
      </c>
      <c r="J68" s="29">
        <v>0.23</v>
      </c>
      <c r="K68" s="30">
        <f t="shared" si="1"/>
        <v>16.652</v>
      </c>
      <c r="L68" s="28">
        <f t="shared" si="2"/>
        <v>89.052</v>
      </c>
      <c r="M68" s="21">
        <v>20</v>
      </c>
    </row>
    <row r="69" spans="1:13" ht="12.75">
      <c r="A69" s="7"/>
      <c r="B69" s="11" t="s">
        <v>173</v>
      </c>
      <c r="C69" s="1" t="s">
        <v>83</v>
      </c>
      <c r="D69" s="11" t="s">
        <v>174</v>
      </c>
      <c r="E69" s="36" t="s">
        <v>0</v>
      </c>
      <c r="F69" s="21">
        <v>50</v>
      </c>
      <c r="G69" s="21"/>
      <c r="H69" s="11">
        <v>4.1</v>
      </c>
      <c r="I69" s="28">
        <f t="shared" si="0"/>
        <v>204.99999999999997</v>
      </c>
      <c r="J69" s="29">
        <v>0.23</v>
      </c>
      <c r="K69" s="30">
        <f t="shared" si="1"/>
        <v>47.15</v>
      </c>
      <c r="L69" s="28">
        <f t="shared" si="2"/>
        <v>252.14999999999998</v>
      </c>
      <c r="M69" s="21">
        <v>50</v>
      </c>
    </row>
    <row r="70" spans="1:13" ht="12.75">
      <c r="A70" s="7"/>
      <c r="B70" s="11" t="s">
        <v>175</v>
      </c>
      <c r="C70" s="1" t="s">
        <v>83</v>
      </c>
      <c r="D70" s="11" t="s">
        <v>176</v>
      </c>
      <c r="E70" s="36" t="s">
        <v>0</v>
      </c>
      <c r="F70" s="21">
        <v>20</v>
      </c>
      <c r="G70" s="21"/>
      <c r="H70" s="11">
        <v>3.58</v>
      </c>
      <c r="I70" s="28">
        <f t="shared" si="0"/>
        <v>71.6</v>
      </c>
      <c r="J70" s="29">
        <v>0.23</v>
      </c>
      <c r="K70" s="30">
        <f t="shared" si="1"/>
        <v>16.468</v>
      </c>
      <c r="L70" s="28">
        <f t="shared" si="2"/>
        <v>88.068</v>
      </c>
      <c r="M70" s="21">
        <v>20</v>
      </c>
    </row>
    <row r="71" spans="1:13" ht="12.75">
      <c r="A71" s="7"/>
      <c r="B71" s="11" t="s">
        <v>177</v>
      </c>
      <c r="C71" s="1" t="s">
        <v>83</v>
      </c>
      <c r="D71" s="11" t="s">
        <v>178</v>
      </c>
      <c r="E71" s="36" t="s">
        <v>0</v>
      </c>
      <c r="F71" s="21">
        <v>55</v>
      </c>
      <c r="G71" s="21"/>
      <c r="H71" s="11">
        <v>3.58</v>
      </c>
      <c r="I71" s="28">
        <f t="shared" si="0"/>
        <v>196.9</v>
      </c>
      <c r="J71" s="29">
        <v>0.23</v>
      </c>
      <c r="K71" s="30">
        <f t="shared" si="1"/>
        <v>45.287000000000006</v>
      </c>
      <c r="L71" s="28">
        <f t="shared" si="2"/>
        <v>242.187</v>
      </c>
      <c r="M71" s="21">
        <v>54</v>
      </c>
    </row>
    <row r="72" spans="1:13" ht="12.75">
      <c r="A72" s="7"/>
      <c r="B72" s="11" t="s">
        <v>179</v>
      </c>
      <c r="C72" s="1" t="s">
        <v>83</v>
      </c>
      <c r="D72" s="11" t="s">
        <v>180</v>
      </c>
      <c r="E72" s="36" t="s">
        <v>0</v>
      </c>
      <c r="F72" s="21">
        <v>50</v>
      </c>
      <c r="G72" s="21"/>
      <c r="H72" s="11">
        <v>5.3</v>
      </c>
      <c r="I72" s="28">
        <f>SUM(F72*H72)</f>
        <v>265</v>
      </c>
      <c r="J72" s="29">
        <v>0.23</v>
      </c>
      <c r="K72" s="30">
        <f>J72*I72</f>
        <v>60.95</v>
      </c>
      <c r="L72" s="28">
        <f>K72+I72</f>
        <v>325.95</v>
      </c>
      <c r="M72" s="21">
        <v>50</v>
      </c>
    </row>
    <row r="73" spans="1:13" ht="12.75">
      <c r="A73" s="7"/>
      <c r="B73" s="11" t="s">
        <v>181</v>
      </c>
      <c r="C73" s="1" t="s">
        <v>83</v>
      </c>
      <c r="D73" s="11" t="s">
        <v>182</v>
      </c>
      <c r="E73" s="36" t="s">
        <v>0</v>
      </c>
      <c r="F73" s="21">
        <v>20</v>
      </c>
      <c r="G73" s="21"/>
      <c r="H73" s="11">
        <v>4.66</v>
      </c>
      <c r="I73" s="28">
        <f>SUM(F73*H73)</f>
        <v>93.2</v>
      </c>
      <c r="J73" s="29">
        <v>0.23</v>
      </c>
      <c r="K73" s="30">
        <f>J73*I73</f>
        <v>21.436</v>
      </c>
      <c r="L73" s="28">
        <f>K73+I73</f>
        <v>114.636</v>
      </c>
      <c r="M73" s="21">
        <v>20</v>
      </c>
    </row>
    <row r="74" spans="1:14" ht="12.75">
      <c r="A74" s="7"/>
      <c r="B74" s="11" t="s">
        <v>184</v>
      </c>
      <c r="C74" s="1" t="s">
        <v>83</v>
      </c>
      <c r="D74" s="11" t="s">
        <v>185</v>
      </c>
      <c r="E74" s="36" t="s">
        <v>0</v>
      </c>
      <c r="F74" s="21">
        <v>5</v>
      </c>
      <c r="G74" s="21"/>
      <c r="H74" s="11">
        <v>4.83</v>
      </c>
      <c r="I74" s="28">
        <f>SUM(F74*H74)</f>
        <v>24.15</v>
      </c>
      <c r="J74" s="29">
        <v>0.23</v>
      </c>
      <c r="K74" s="30">
        <f>J74*I74</f>
        <v>5.5545</v>
      </c>
      <c r="L74" s="28">
        <f>K74+I74</f>
        <v>29.7045</v>
      </c>
      <c r="M74" s="21">
        <v>1.45</v>
      </c>
      <c r="N74">
        <f>0.89*2</f>
        <v>1.78</v>
      </c>
    </row>
    <row r="75" spans="1:14" ht="12.75">
      <c r="A75" s="7"/>
      <c r="B75" s="11" t="s">
        <v>186</v>
      </c>
      <c r="C75" s="1" t="s">
        <v>83</v>
      </c>
      <c r="D75" s="11" t="s">
        <v>187</v>
      </c>
      <c r="E75" s="36" t="s">
        <v>0</v>
      </c>
      <c r="F75" s="21">
        <v>3</v>
      </c>
      <c r="G75" s="21"/>
      <c r="H75" s="11">
        <v>4.8</v>
      </c>
      <c r="I75" s="32">
        <f>SUM(F75*H75)</f>
        <v>14.399999999999999</v>
      </c>
      <c r="J75" s="33">
        <v>0.23</v>
      </c>
      <c r="K75" s="34">
        <f>J75*I75</f>
        <v>3.312</v>
      </c>
      <c r="L75" s="28">
        <f>K75+I75</f>
        <v>17.712</v>
      </c>
      <c r="M75" s="21">
        <v>0.6</v>
      </c>
      <c r="N75">
        <f>0.6*5</f>
        <v>3</v>
      </c>
    </row>
    <row r="76" spans="1:13" ht="12.75">
      <c r="A76" s="25"/>
      <c r="B76" s="26"/>
      <c r="C76" s="38"/>
      <c r="D76" s="26"/>
      <c r="E76" s="37"/>
      <c r="F76" s="26"/>
      <c r="G76" s="26"/>
      <c r="H76" s="27" t="s">
        <v>191</v>
      </c>
      <c r="I76" s="24">
        <f>SUM(I7:I75)</f>
        <v>42129.29489999999</v>
      </c>
      <c r="J76" s="8" t="s">
        <v>192</v>
      </c>
      <c r="K76" s="24">
        <f>SUM(K7:K75)</f>
        <v>9689.737827</v>
      </c>
      <c r="L76" s="24">
        <f>SUM(L7:L75)</f>
        <v>51819.032727</v>
      </c>
      <c r="M76" s="10" t="s">
        <v>192</v>
      </c>
    </row>
  </sheetData>
  <sheetProtection/>
  <mergeCells count="13">
    <mergeCell ref="E1:L2"/>
    <mergeCell ref="J5:K5"/>
    <mergeCell ref="A5:A6"/>
    <mergeCell ref="B5:B6"/>
    <mergeCell ref="C5:C6"/>
    <mergeCell ref="D5:D6"/>
    <mergeCell ref="E5:E6"/>
    <mergeCell ref="F5:F6"/>
    <mergeCell ref="H5:H6"/>
    <mergeCell ref="I5:I6"/>
    <mergeCell ref="L5:L6"/>
    <mergeCell ref="M5:M6"/>
    <mergeCell ref="A3:L4"/>
  </mergeCells>
  <conditionalFormatting sqref="D28:D29">
    <cfRule type="duplicateValues" priority="2" dxfId="38" stopIfTrue="1">
      <formula>AND(COUNTIF($D$28:$D$29,D28)&gt;1,NOT(ISBLANK(D28)))</formula>
    </cfRule>
  </conditionalFormatting>
  <conditionalFormatting sqref="B1:B5 B7:B65536">
    <cfRule type="duplicateValues" priority="1" dxfId="38" stopIfTrue="1">
      <formula>AND(COUNTIF($B$1:$B$5,B1)+COUNTIF($B$7:$B$65536,B1)&gt;1,NOT(ISBLANK(B1)))</formula>
    </cfRule>
  </conditionalFormatting>
  <printOptions/>
  <pageMargins left="0.75" right="0.75" top="1.26" bottom="1" header="0.5" footer="0.5"/>
  <pageSetup horizontalDpi="409" verticalDpi="409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MZK-Bydgoszcz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Kiermasz Andrzej</dc:creator>
  <cp:keywords/>
  <dc:description/>
  <cp:lastModifiedBy>Joanna Stasiak</cp:lastModifiedBy>
  <cp:lastPrinted>2023-11-16T09:35:57Z</cp:lastPrinted>
  <dcterms:created xsi:type="dcterms:W3CDTF">2002-10-29T05:55:27Z</dcterms:created>
  <dcterms:modified xsi:type="dcterms:W3CDTF">2023-11-28T10:45:16Z</dcterms:modified>
  <cp:category/>
  <cp:version/>
  <cp:contentType/>
  <cp:contentStatus/>
</cp:coreProperties>
</file>