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owierzchnie" sheetId="1" r:id="rId1"/>
    <sheet name="ilości łóżek" sheetId="2" r:id="rId2"/>
  </sheets>
  <definedNames>
    <definedName name="_xlnm.Print_Area" localSheetId="0">'powierzchnie'!$A$1:$D$90</definedName>
  </definedNames>
  <calcPr fullCalcOnLoad="1"/>
</workbook>
</file>

<file path=xl/sharedStrings.xml><?xml version="1.0" encoding="utf-8"?>
<sst xmlns="http://schemas.openxmlformats.org/spreadsheetml/2006/main" count="94" uniqueCount="84">
  <si>
    <t>l.p.</t>
  </si>
  <si>
    <t>NAZWA OBIEKTU</t>
  </si>
  <si>
    <t>Pomieszczenia m2</t>
  </si>
  <si>
    <t>1.</t>
  </si>
  <si>
    <t>ul. Żeromskiego 7 RAZEM:</t>
  </si>
  <si>
    <t>a</t>
  </si>
  <si>
    <t>blok I RAZEM:</t>
  </si>
  <si>
    <t>klatki schodowe</t>
  </si>
  <si>
    <t>Apteka (poziom 1 i -1)</t>
  </si>
  <si>
    <r>
      <rPr>
        <b/>
        <sz val="10"/>
        <rFont val="Arial"/>
        <family val="2"/>
      </rPr>
      <t>piwnica (</t>
    </r>
    <r>
      <rPr>
        <sz val="10"/>
        <rFont val="Arial"/>
        <family val="2"/>
      </rPr>
      <t>korytarz, pomieszczenia administracyjno-gospodarcze)</t>
    </r>
  </si>
  <si>
    <r>
      <rPr>
        <b/>
        <sz val="10"/>
        <rFont val="Arial"/>
        <family val="2"/>
      </rPr>
      <t xml:space="preserve">parter: </t>
    </r>
    <r>
      <rPr>
        <sz val="10"/>
        <rFont val="Arial"/>
        <family val="2"/>
      </rPr>
      <t>Oddział Chirurgii</t>
    </r>
  </si>
  <si>
    <t>piętro I:</t>
  </si>
  <si>
    <t>Oddział Chirurgii</t>
  </si>
  <si>
    <t>Endoskopia Chirurgiczna + winda</t>
  </si>
  <si>
    <t>Centralny Blok operacyjny + POP</t>
  </si>
  <si>
    <t xml:space="preserve">piętro II </t>
  </si>
  <si>
    <t>Oddział Okulistyki</t>
  </si>
  <si>
    <t>Blok Operacyjny Okulistyki</t>
  </si>
  <si>
    <t>winda</t>
  </si>
  <si>
    <t>poddasze:</t>
  </si>
  <si>
    <t>Administracja</t>
  </si>
  <si>
    <t>b</t>
  </si>
  <si>
    <t>blok II RAZEM:</t>
  </si>
  <si>
    <t>klatka schodowa od strony RCKiK</t>
  </si>
  <si>
    <t>piętro II: pomieszczenia administracyjno-gospodarcze</t>
  </si>
  <si>
    <t>c</t>
  </si>
  <si>
    <t>blok III RAZEM:</t>
  </si>
  <si>
    <t>parter</t>
  </si>
  <si>
    <t>piętro I Część administracyjna</t>
  </si>
  <si>
    <t>piętro II Kardiologia</t>
  </si>
  <si>
    <t>piętro III Pomieszczenia administracyjne, Archiwum, Magazyn Gospodarczy</t>
  </si>
  <si>
    <t>piętro IV:</t>
  </si>
  <si>
    <t>Biura</t>
  </si>
  <si>
    <t>windy 2szt.</t>
  </si>
  <si>
    <t>d</t>
  </si>
  <si>
    <t>przewiązka B1-B3</t>
  </si>
  <si>
    <t>e</t>
  </si>
  <si>
    <t>przewiązka B3-B5</t>
  </si>
  <si>
    <t>f</t>
  </si>
  <si>
    <t>blok IV RAZEM:</t>
  </si>
  <si>
    <t>klatka schodowa</t>
  </si>
  <si>
    <t>piwnica: pomieszczenie administracyjno-gospodarcze, pom. Dietetyków, Zakład Patomorfologii</t>
  </si>
  <si>
    <t xml:space="preserve">parter: Poradnie Specjalistyczne </t>
  </si>
  <si>
    <t>piętro I:  Poradnie Specjalistyczne</t>
  </si>
  <si>
    <t>poddasze- pomieszczenie administracyjno-gospodarcze i centrala telefoniczna</t>
  </si>
  <si>
    <t>g</t>
  </si>
  <si>
    <t>blok V RAZEM:</t>
  </si>
  <si>
    <r>
      <rPr>
        <b/>
        <sz val="10"/>
        <rFont val="Arial"/>
        <family val="2"/>
      </rPr>
      <t>piwnica: całość bez wynajętych pomieszczeń</t>
    </r>
    <r>
      <rPr>
        <sz val="10"/>
        <rFont val="Arial"/>
        <family val="2"/>
      </rPr>
      <t xml:space="preserve"> (aktualnie VOXEL i EFEKT)</t>
    </r>
  </si>
  <si>
    <r>
      <rPr>
        <b/>
        <sz val="10"/>
        <rFont val="Arial"/>
        <family val="2"/>
      </rPr>
      <t xml:space="preserve">parter: całość bez wynajętych pomieszczeń </t>
    </r>
    <r>
      <rPr>
        <sz val="10"/>
        <rFont val="Arial"/>
        <family val="2"/>
      </rPr>
      <t xml:space="preserve">(aktualnie bez VOXEL) </t>
    </r>
    <r>
      <rPr>
        <b/>
        <sz val="10"/>
        <rFont val="Arial"/>
        <family val="2"/>
      </rPr>
      <t xml:space="preserve"> </t>
    </r>
  </si>
  <si>
    <t xml:space="preserve">piętro I </t>
  </si>
  <si>
    <t>Oddział Reumatologi i Rehabilitacji</t>
  </si>
  <si>
    <t>Dział Rehabilitacji</t>
  </si>
  <si>
    <r>
      <rPr>
        <b/>
        <sz val="10"/>
        <rFont val="Arial"/>
        <family val="2"/>
      </rPr>
      <t xml:space="preserve">piętro II </t>
    </r>
    <r>
      <rPr>
        <sz val="10"/>
        <rFont val="Arial"/>
        <family val="2"/>
      </rPr>
      <t>Wewnętrzny</t>
    </r>
  </si>
  <si>
    <r>
      <rPr>
        <b/>
        <sz val="10"/>
        <rFont val="Arial"/>
        <family val="2"/>
      </rPr>
      <t xml:space="preserve">piętro III </t>
    </r>
    <r>
      <rPr>
        <sz val="10"/>
        <rFont val="Arial"/>
        <family val="2"/>
      </rPr>
      <t>Neurologia</t>
    </r>
  </si>
  <si>
    <r>
      <rPr>
        <b/>
        <sz val="10"/>
        <rFont val="Arial"/>
        <family val="2"/>
      </rPr>
      <t xml:space="preserve">piętro IV </t>
    </r>
    <r>
      <rPr>
        <sz val="10"/>
        <rFont val="Arial"/>
        <family val="2"/>
      </rPr>
      <t>Hematologia+ pracownie EMG i USG</t>
    </r>
  </si>
  <si>
    <r>
      <rPr>
        <b/>
        <sz val="10"/>
        <rFont val="Arial"/>
        <family val="2"/>
      </rPr>
      <t>piętro V</t>
    </r>
    <r>
      <rPr>
        <sz val="10"/>
        <rFont val="Arial"/>
        <family val="2"/>
      </rPr>
      <t xml:space="preserve"> Sala Wykładowa</t>
    </r>
  </si>
  <si>
    <t>h</t>
  </si>
  <si>
    <t>Sterylizacja i pomieszczenie przechowywania odpadów niebezpiecznych</t>
  </si>
  <si>
    <t>i</t>
  </si>
  <si>
    <t>Portiernia</t>
  </si>
  <si>
    <t>2.</t>
  </si>
  <si>
    <t>al. Legionów 49 RAZEM:</t>
  </si>
  <si>
    <t>Budynek Główny</t>
  </si>
  <si>
    <t xml:space="preserve">Parter </t>
  </si>
  <si>
    <t>Szatnia  pielęgniarek</t>
  </si>
  <si>
    <t>Poradnia WZW</t>
  </si>
  <si>
    <t>Izba Przyjęć</t>
  </si>
  <si>
    <t>Dystrybucja posiłków</t>
  </si>
  <si>
    <t>Szatnia, WC</t>
  </si>
  <si>
    <t>Centrala telefoniczna</t>
  </si>
  <si>
    <t>korytarze</t>
  </si>
  <si>
    <t>sortowania prania</t>
  </si>
  <si>
    <t>poradnia Gruźlicy i Ch. Płuc + RTG</t>
  </si>
  <si>
    <t>poradnia Rehabilitacji + szatnia</t>
  </si>
  <si>
    <t xml:space="preserve">Piętro I </t>
  </si>
  <si>
    <t>Oddział Obserwacyjno- Zakaźny</t>
  </si>
  <si>
    <t>Sala dydaktyczna</t>
  </si>
  <si>
    <t xml:space="preserve">Piętro II </t>
  </si>
  <si>
    <t>ZOL</t>
  </si>
  <si>
    <t>Fizykoterapia</t>
  </si>
  <si>
    <t xml:space="preserve">Piętro III ZOL </t>
  </si>
  <si>
    <t>Budynek Administracyjny</t>
  </si>
  <si>
    <t>ilość łóżek we wszystkich obiektach Szpitala Specjalistycznego Nr 1 w Bytomiu</t>
  </si>
  <si>
    <t>RAZEM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</si>
</sst>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Border="1" applyAlignment="1">
      <alignment/>
    </xf>
    <xf numFmtId="2" fontId="0" fillId="0" borderId="10" xfId="0" applyNumberFormat="1" applyFont="1" applyFill="1" applyBorder="1" applyAlignment="1">
      <alignment horizontal="right"/>
    </xf>
    <xf numFmtId="0" fontId="1" fillId="0" borderId="10" xfId="0" applyNumberFormat="1" applyFont="1" applyBorder="1" applyAlignment="1">
      <alignment wrapText="1"/>
    </xf>
    <xf numFmtId="4" fontId="0" fillId="0" borderId="0" xfId="0" applyNumberFormat="1" applyAlignment="1">
      <alignment horizontal="center"/>
    </xf>
    <xf numFmtId="4" fontId="0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left" wrapText="1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center"/>
    </xf>
    <xf numFmtId="0" fontId="4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1" fillId="0" borderId="1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1" fillId="34" borderId="12" xfId="0" applyNumberFormat="1" applyFont="1" applyFill="1" applyBorder="1" applyAlignment="1">
      <alignment horizontal="center"/>
    </xf>
    <xf numFmtId="4" fontId="41" fillId="0" borderId="10" xfId="0" applyNumberFormat="1" applyFont="1" applyFill="1" applyBorder="1" applyAlignment="1">
      <alignment/>
    </xf>
    <xf numFmtId="4" fontId="42" fillId="33" borderId="10" xfId="0" applyNumberFormat="1" applyFont="1" applyFill="1" applyBorder="1" applyAlignment="1">
      <alignment horizontal="center"/>
    </xf>
    <xf numFmtId="4" fontId="41" fillId="34" borderId="12" xfId="0" applyNumberFormat="1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4"/>
  <sheetViews>
    <sheetView tabSelected="1" view="pageBreakPreview" zoomScale="140" zoomScaleNormal="115" zoomScaleSheetLayoutView="140" zoomScalePageLayoutView="0" workbookViewId="0" topLeftCell="A52">
      <selection activeCell="C80" sqref="C80"/>
    </sheetView>
  </sheetViews>
  <sheetFormatPr defaultColWidth="9.00390625" defaultRowHeight="12.75"/>
  <cols>
    <col min="1" max="1" width="9.00390625" style="35" customWidth="1"/>
    <col min="2" max="2" width="45.421875" style="0" customWidth="1"/>
    <col min="3" max="3" width="18.57421875" style="0" customWidth="1"/>
    <col min="4" max="4" width="9.28125" style="0" customWidth="1"/>
  </cols>
  <sheetData>
    <row r="1" spans="1:3" ht="12.75">
      <c r="A1" s="1" t="s">
        <v>0</v>
      </c>
      <c r="B1" s="2" t="s">
        <v>1</v>
      </c>
      <c r="C1" s="2" t="s">
        <v>2</v>
      </c>
    </row>
    <row r="2" spans="1:19" ht="15.75">
      <c r="A2" s="4" t="s">
        <v>3</v>
      </c>
      <c r="B2" s="3" t="s">
        <v>4</v>
      </c>
      <c r="C2" s="38">
        <f>C3+C22+C31+C32+C33+C40+C52+C53+C19</f>
        <v>10942.820000000002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2.75">
      <c r="A3" s="6" t="s">
        <v>5</v>
      </c>
      <c r="B3" s="7" t="s">
        <v>6</v>
      </c>
      <c r="C3" s="8">
        <f>C4+C5+C6+C7+C8+C12+C15+C16</f>
        <v>2947.5099999999998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2.75">
      <c r="A4" s="6"/>
      <c r="B4" s="7" t="s">
        <v>7</v>
      </c>
      <c r="C4" s="9">
        <f>83.26+108.43</f>
        <v>191.69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2.75">
      <c r="A5" s="6"/>
      <c r="B5" s="7" t="s">
        <v>8</v>
      </c>
      <c r="C5" s="8">
        <v>180</v>
      </c>
      <c r="D5" s="5"/>
      <c r="E5" s="1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25.5">
      <c r="A6" s="6"/>
      <c r="B6" s="11" t="s">
        <v>9</v>
      </c>
      <c r="C6" s="8">
        <f>18.57+8.71+6.15+6.82+14.16+21.05+22.57+35</f>
        <v>133.03</v>
      </c>
      <c r="D6" s="5"/>
      <c r="E6" s="10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6"/>
      <c r="B7" s="7" t="s">
        <v>10</v>
      </c>
      <c r="C7" s="8">
        <v>683.67</v>
      </c>
      <c r="D7" s="5"/>
      <c r="E7" s="5"/>
      <c r="F7" s="10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12.75">
      <c r="A8" s="6"/>
      <c r="B8" s="7" t="s">
        <v>11</v>
      </c>
      <c r="C8" s="8">
        <f>SUM(C9:C11)</f>
        <v>891.01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ht="12.75">
      <c r="A9" s="6"/>
      <c r="B9" s="12" t="s">
        <v>12</v>
      </c>
      <c r="C9" s="13">
        <v>457.71</v>
      </c>
      <c r="D9" s="5"/>
      <c r="E9" s="10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12.75">
      <c r="A10" s="6"/>
      <c r="B10" s="12" t="s">
        <v>13</v>
      </c>
      <c r="C10" s="13">
        <v>159.2</v>
      </c>
      <c r="D10" s="5"/>
      <c r="E10" s="5"/>
      <c r="F10" s="10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12.75">
      <c r="A11" s="6"/>
      <c r="B11" s="12" t="s">
        <v>14</v>
      </c>
      <c r="C11" s="13">
        <f>203+71.1</f>
        <v>274.1</v>
      </c>
      <c r="D11" s="5"/>
      <c r="E11" s="5"/>
      <c r="F11" s="10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12.75">
      <c r="A12" s="6"/>
      <c r="B12" s="7" t="s">
        <v>15</v>
      </c>
      <c r="C12" s="8">
        <f>SUM(C13:C14)</f>
        <v>700.84</v>
      </c>
      <c r="D12" s="5"/>
      <c r="E12" s="5"/>
      <c r="F12" s="10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12.75">
      <c r="A13" s="6"/>
      <c r="B13" s="14" t="s">
        <v>16</v>
      </c>
      <c r="C13" s="15">
        <v>491</v>
      </c>
      <c r="D13" s="5"/>
      <c r="E13" s="5"/>
      <c r="F13" s="10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ht="12.75">
      <c r="A14" s="6"/>
      <c r="B14" s="14" t="s">
        <v>17</v>
      </c>
      <c r="C14" s="15">
        <v>209.84</v>
      </c>
      <c r="D14" s="5"/>
      <c r="E14" s="5"/>
      <c r="F14" s="10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ht="12.75">
      <c r="A15" s="6"/>
      <c r="B15" s="8" t="s">
        <v>18</v>
      </c>
      <c r="C15" s="8">
        <v>3.73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ht="12.75">
      <c r="A16" s="6"/>
      <c r="B16" s="7" t="s">
        <v>19</v>
      </c>
      <c r="C16" s="8">
        <f>SUM(C17:C18)</f>
        <v>163.54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12.75">
      <c r="A17" s="6"/>
      <c r="B17" s="14" t="s">
        <v>20</v>
      </c>
      <c r="C17" s="12">
        <f>26+13.1+18.21</f>
        <v>57.31</v>
      </c>
      <c r="D17" s="5"/>
      <c r="E17" s="5"/>
      <c r="F17" s="10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12.75">
      <c r="A18" s="6"/>
      <c r="B18" s="14" t="s">
        <v>16</v>
      </c>
      <c r="C18" s="13">
        <f>30.59+39.49+18.59+2.14+1.71+2.42+11.29</f>
        <v>106.22999999999999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ht="12.75">
      <c r="A19" s="6" t="s">
        <v>21</v>
      </c>
      <c r="B19" s="7" t="s">
        <v>22</v>
      </c>
      <c r="C19" s="8">
        <f>SUM(C20:C21)</f>
        <v>114.25999999999999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ht="12.75">
      <c r="A20" s="6"/>
      <c r="B20" s="14" t="s">
        <v>23</v>
      </c>
      <c r="C20" s="13">
        <v>66.33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12.75">
      <c r="A21" s="6"/>
      <c r="B21" s="14" t="s">
        <v>24</v>
      </c>
      <c r="C21" s="13">
        <v>47.93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ht="12.75">
      <c r="A22" s="6" t="s">
        <v>25</v>
      </c>
      <c r="B22" s="7" t="s">
        <v>26</v>
      </c>
      <c r="C22" s="37">
        <f>C23+C24+C25+C26+C27+C28</f>
        <v>2147.3999999999996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ht="12.75">
      <c r="A23" s="6"/>
      <c r="B23" s="7" t="s">
        <v>7</v>
      </c>
      <c r="C23" s="9">
        <v>162.72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12.75">
      <c r="A24" s="6"/>
      <c r="B24" s="7" t="s">
        <v>27</v>
      </c>
      <c r="C24" s="8">
        <v>221.88</v>
      </c>
      <c r="D24" s="5"/>
      <c r="E24" s="10"/>
      <c r="F24" s="5"/>
      <c r="G24" s="5"/>
      <c r="H24" s="5"/>
      <c r="I24" s="5"/>
      <c r="J24" s="10"/>
      <c r="K24" s="5"/>
      <c r="L24" s="5"/>
      <c r="M24" s="5"/>
      <c r="N24" s="5"/>
      <c r="O24" s="5"/>
      <c r="P24" s="5"/>
      <c r="Q24" s="5"/>
      <c r="R24" s="5"/>
      <c r="S24" s="5"/>
    </row>
    <row r="25" spans="1:19" ht="15" customHeight="1">
      <c r="A25" s="6"/>
      <c r="B25" s="11" t="s">
        <v>28</v>
      </c>
      <c r="C25" s="8">
        <v>130.53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12.75">
      <c r="A26" s="6"/>
      <c r="B26" s="7" t="s">
        <v>29</v>
      </c>
      <c r="C26" s="8">
        <v>603.86</v>
      </c>
      <c r="D26" s="5"/>
      <c r="E26" s="5"/>
      <c r="F26" s="10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ht="25.5">
      <c r="A27" s="6"/>
      <c r="B27" s="16" t="s">
        <v>30</v>
      </c>
      <c r="C27" s="8">
        <v>603.86</v>
      </c>
      <c r="D27" s="5"/>
      <c r="E27" s="5"/>
      <c r="F27" s="10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ht="12.75">
      <c r="A28" s="6"/>
      <c r="B28" s="7" t="s">
        <v>31</v>
      </c>
      <c r="C28" s="8">
        <f>C29+C30</f>
        <v>424.54999999999995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ht="12.75">
      <c r="A29" s="6"/>
      <c r="B29" s="14" t="s">
        <v>32</v>
      </c>
      <c r="C29" s="13">
        <v>418.65</v>
      </c>
      <c r="D29" s="5"/>
      <c r="E29" s="10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ht="12.75">
      <c r="A30" s="6"/>
      <c r="B30" s="14" t="s">
        <v>33</v>
      </c>
      <c r="C30" s="13">
        <v>5.9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ht="12.75">
      <c r="A31" s="6" t="s">
        <v>34</v>
      </c>
      <c r="B31" s="7" t="s">
        <v>35</v>
      </c>
      <c r="C31" s="8">
        <v>219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ht="12.75">
      <c r="A32" s="6" t="s">
        <v>36</v>
      </c>
      <c r="B32" s="7" t="s">
        <v>37</v>
      </c>
      <c r="C32" s="8">
        <v>45.91</v>
      </c>
      <c r="D32" s="5"/>
      <c r="E32" s="17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ht="12.75">
      <c r="A33" s="6" t="s">
        <v>38</v>
      </c>
      <c r="B33" s="7" t="s">
        <v>39</v>
      </c>
      <c r="C33" s="8">
        <f>C34+C35+C36+C37+C38+C39</f>
        <v>718.01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ht="12.75">
      <c r="A34" s="6"/>
      <c r="B34" s="14" t="s">
        <v>40</v>
      </c>
      <c r="C34" s="12">
        <v>59.98</v>
      </c>
      <c r="D34" s="17"/>
      <c r="E34" s="17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ht="25.5" customHeight="1">
      <c r="A35" s="6"/>
      <c r="B35" s="18" t="s">
        <v>41</v>
      </c>
      <c r="C35" s="12">
        <v>150</v>
      </c>
      <c r="D35" s="17"/>
      <c r="F35" s="5"/>
      <c r="G35" s="10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ht="12.75">
      <c r="A36" s="6"/>
      <c r="B36" s="19" t="s">
        <v>42</v>
      </c>
      <c r="C36" s="20">
        <v>235</v>
      </c>
      <c r="D36" s="17"/>
      <c r="E36" s="17"/>
      <c r="F36" s="10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ht="12.75">
      <c r="A37" s="6"/>
      <c r="B37" s="21" t="s">
        <v>43</v>
      </c>
      <c r="C37" s="20">
        <v>235.71</v>
      </c>
      <c r="D37" s="17"/>
      <c r="E37" s="17"/>
      <c r="F37" s="10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ht="25.5">
      <c r="A38" s="6"/>
      <c r="B38" s="22" t="s">
        <v>44</v>
      </c>
      <c r="C38" s="23">
        <v>34.02</v>
      </c>
      <c r="D38" s="17"/>
      <c r="E38" s="17"/>
      <c r="F38" s="10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 ht="12.75">
      <c r="A39" s="6"/>
      <c r="B39" s="14" t="s">
        <v>18</v>
      </c>
      <c r="C39" s="13">
        <v>3.3</v>
      </c>
      <c r="D39" s="17"/>
      <c r="E39" s="17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ht="12.75">
      <c r="A40" s="6" t="s">
        <v>45</v>
      </c>
      <c r="B40" s="7" t="s">
        <v>46</v>
      </c>
      <c r="C40" s="24">
        <f>C41+C42+C43+C44+C45+C48+C49+C50+C51</f>
        <v>4636.91</v>
      </c>
      <c r="D40" s="17"/>
      <c r="E40" s="1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 ht="12.75">
      <c r="A41" s="6"/>
      <c r="B41" s="7" t="s">
        <v>7</v>
      </c>
      <c r="C41" s="9">
        <v>277.91</v>
      </c>
      <c r="D41" s="17"/>
      <c r="E41" s="17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ht="12.75">
      <c r="A42" s="6"/>
      <c r="B42" s="7" t="s">
        <v>33</v>
      </c>
      <c r="C42" s="8">
        <v>7.2</v>
      </c>
      <c r="D42" s="17"/>
      <c r="E42" s="17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19" ht="25.5">
      <c r="A43" s="6"/>
      <c r="B43" s="25" t="s">
        <v>47</v>
      </c>
      <c r="C43" s="8">
        <v>668</v>
      </c>
      <c r="D43" s="17"/>
      <c r="E43" s="26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ht="25.5">
      <c r="A44" s="6"/>
      <c r="B44" s="11" t="s">
        <v>48</v>
      </c>
      <c r="C44" s="8">
        <v>587.08</v>
      </c>
      <c r="D44" s="5"/>
      <c r="E44" s="5"/>
      <c r="F44" s="10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19" ht="12.75">
      <c r="A45" s="6"/>
      <c r="B45" s="7" t="s">
        <v>49</v>
      </c>
      <c r="C45" s="8">
        <f>SUM(C46:C47)</f>
        <v>787.5</v>
      </c>
      <c r="D45" s="5"/>
      <c r="E45" s="5"/>
      <c r="F45" s="10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19" ht="12.75">
      <c r="A46" s="6"/>
      <c r="B46" s="14" t="s">
        <v>50</v>
      </c>
      <c r="C46" s="13">
        <v>624.21</v>
      </c>
      <c r="D46" s="5"/>
      <c r="E46" s="5"/>
      <c r="F46" s="10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19" ht="12.75">
      <c r="A47" s="6"/>
      <c r="B47" s="27" t="s">
        <v>51</v>
      </c>
      <c r="C47" s="13">
        <v>163.29</v>
      </c>
      <c r="D47" s="5"/>
      <c r="E47" s="5"/>
      <c r="F47" s="10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9" ht="12.75">
      <c r="A48" s="6"/>
      <c r="B48" s="7" t="s">
        <v>52</v>
      </c>
      <c r="C48" s="8">
        <v>755</v>
      </c>
      <c r="D48" s="5"/>
      <c r="E48" s="5"/>
      <c r="F48" s="10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1:19" ht="12.75">
      <c r="A49" s="6"/>
      <c r="B49" s="7" t="s">
        <v>53</v>
      </c>
      <c r="C49" s="8">
        <v>770.23</v>
      </c>
      <c r="D49" s="5"/>
      <c r="E49" s="5"/>
      <c r="F49" s="10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19" ht="12.75">
      <c r="A50" s="6"/>
      <c r="B50" s="7" t="s">
        <v>54</v>
      </c>
      <c r="C50" s="8">
        <f>684.07+64.41</f>
        <v>748.48</v>
      </c>
      <c r="D50" s="5"/>
      <c r="E50" s="5"/>
      <c r="F50" s="10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1:19" ht="12.75">
      <c r="A51" s="6"/>
      <c r="B51" s="7" t="s">
        <v>55</v>
      </c>
      <c r="C51" s="8">
        <v>35.51</v>
      </c>
      <c r="D51" s="5"/>
      <c r="E51" s="5"/>
      <c r="F51" s="10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19" ht="25.5">
      <c r="A52" s="6" t="s">
        <v>56</v>
      </c>
      <c r="B52" s="11" t="s">
        <v>57</v>
      </c>
      <c r="C52" s="8">
        <v>89.7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1:19" ht="12.75">
      <c r="A53" s="6" t="s">
        <v>58</v>
      </c>
      <c r="B53" s="7" t="s">
        <v>59</v>
      </c>
      <c r="C53" s="8">
        <v>24.12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1:19" ht="15.75">
      <c r="A54" s="4" t="s">
        <v>60</v>
      </c>
      <c r="B54" s="3" t="s">
        <v>61</v>
      </c>
      <c r="C54" s="4">
        <f>C55+C79</f>
        <v>3201.7300000000005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1:19" ht="12.75">
      <c r="A55" s="6" t="s">
        <v>5</v>
      </c>
      <c r="B55" s="7" t="s">
        <v>62</v>
      </c>
      <c r="C55" s="8">
        <f>C56+C69+C72+C75+C76+C77+C78</f>
        <v>3016.4300000000003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1:19" ht="12.75">
      <c r="A56" s="34"/>
      <c r="B56" s="7" t="s">
        <v>63</v>
      </c>
      <c r="C56" s="8">
        <f>SUM(C57:C68)</f>
        <v>1140.63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1:19" ht="12.75">
      <c r="A57" s="34"/>
      <c r="B57" s="14" t="s">
        <v>64</v>
      </c>
      <c r="C57" s="13">
        <v>31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:19" ht="12.75">
      <c r="A58" s="34"/>
      <c r="B58" s="14" t="s">
        <v>65</v>
      </c>
      <c r="C58" s="13">
        <v>91.4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1:19" ht="12.75">
      <c r="A59" s="34"/>
      <c r="B59" s="14" t="s">
        <v>66</v>
      </c>
      <c r="C59" s="13">
        <v>88.9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19" ht="12.75">
      <c r="A60" s="34"/>
      <c r="B60" s="14" t="s">
        <v>67</v>
      </c>
      <c r="C60" s="13">
        <v>30.6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1:19" ht="12.75">
      <c r="A61" s="34"/>
      <c r="B61" s="14" t="s">
        <v>59</v>
      </c>
      <c r="C61" s="13">
        <v>9.3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ht="12.75">
      <c r="A62" s="34"/>
      <c r="B62" s="14" t="s">
        <v>68</v>
      </c>
      <c r="C62" s="13">
        <v>19.5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 ht="12.75">
      <c r="A63" s="34"/>
      <c r="B63" s="14" t="s">
        <v>69</v>
      </c>
      <c r="C63" s="13">
        <v>41.6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ht="12.75">
      <c r="A64" s="34"/>
      <c r="B64" s="14" t="s">
        <v>70</v>
      </c>
      <c r="C64" s="13">
        <v>103.6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 ht="12.75">
      <c r="A65" s="34"/>
      <c r="B65" s="14" t="s">
        <v>40</v>
      </c>
      <c r="C65" s="13">
        <v>93.7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 ht="12.75">
      <c r="A66" s="34"/>
      <c r="B66" s="14" t="s">
        <v>71</v>
      </c>
      <c r="C66" s="12">
        <v>40.27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 ht="12.75">
      <c r="A67" s="34"/>
      <c r="B67" s="14" t="s">
        <v>72</v>
      </c>
      <c r="C67" s="13">
        <f>125.61+72.1</f>
        <v>197.70999999999998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 ht="12.75">
      <c r="A68" s="34"/>
      <c r="B68" s="14" t="s">
        <v>73</v>
      </c>
      <c r="C68" s="13">
        <v>393.05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19" ht="12.75">
      <c r="A69" s="34"/>
      <c r="B69" s="28" t="s">
        <v>74</v>
      </c>
      <c r="C69" s="8">
        <f>SUM(C70:C71)</f>
        <v>837.4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 ht="12.75">
      <c r="A70" s="34"/>
      <c r="B70" s="14" t="s">
        <v>75</v>
      </c>
      <c r="C70" s="12">
        <f>889.4-100.7-52</f>
        <v>736.6999999999999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19" ht="12.75">
      <c r="A71" s="34"/>
      <c r="B71" s="14" t="s">
        <v>76</v>
      </c>
      <c r="C71" s="13">
        <v>100.7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 ht="12.75">
      <c r="A72" s="34"/>
      <c r="B72" s="7" t="s">
        <v>77</v>
      </c>
      <c r="C72" s="8">
        <f>SUM(C73:C74)</f>
        <v>614.5</v>
      </c>
      <c r="D72" s="5"/>
      <c r="E72" s="5"/>
      <c r="G72" s="5"/>
      <c r="H72" s="5"/>
      <c r="L72" s="5"/>
      <c r="M72" s="5"/>
      <c r="N72" s="5"/>
      <c r="O72" s="5"/>
      <c r="P72" s="5"/>
      <c r="Q72" s="5"/>
      <c r="R72" s="5"/>
      <c r="S72" s="5"/>
    </row>
    <row r="73" spans="1:19" ht="12.75">
      <c r="A73" s="34"/>
      <c r="B73" s="14" t="s">
        <v>78</v>
      </c>
      <c r="C73" s="12">
        <f>546.7+43.4</f>
        <v>590.1</v>
      </c>
      <c r="D73" s="5"/>
      <c r="E73" s="5"/>
      <c r="G73" s="5"/>
      <c r="H73" s="5"/>
      <c r="L73" s="5"/>
      <c r="M73" s="5"/>
      <c r="N73" s="5"/>
      <c r="O73" s="5"/>
      <c r="P73" s="5"/>
      <c r="Q73" s="5"/>
      <c r="R73" s="5"/>
      <c r="S73" s="5"/>
    </row>
    <row r="74" spans="1:19" ht="12.75">
      <c r="A74" s="34"/>
      <c r="B74" s="14" t="s">
        <v>79</v>
      </c>
      <c r="C74" s="12">
        <v>24.4</v>
      </c>
      <c r="D74" s="5"/>
      <c r="E74" s="5"/>
      <c r="G74" s="5"/>
      <c r="H74" s="5"/>
      <c r="L74" s="5"/>
      <c r="M74" s="5"/>
      <c r="N74" s="5"/>
      <c r="O74" s="5"/>
      <c r="P74" s="5"/>
      <c r="Q74" s="5"/>
      <c r="R74" s="5"/>
      <c r="S74" s="5"/>
    </row>
    <row r="75" spans="1:19" ht="12.75">
      <c r="A75" s="34"/>
      <c r="B75" s="7" t="s">
        <v>80</v>
      </c>
      <c r="C75" s="8">
        <v>288.4</v>
      </c>
      <c r="D75" s="5"/>
      <c r="E75" s="5"/>
      <c r="G75" s="5"/>
      <c r="H75" s="5"/>
      <c r="L75" s="5"/>
      <c r="M75" s="5"/>
      <c r="N75" s="5"/>
      <c r="O75" s="5"/>
      <c r="P75" s="5"/>
      <c r="Q75" s="5"/>
      <c r="R75" s="5"/>
      <c r="S75" s="5"/>
    </row>
    <row r="76" spans="1:19" ht="12.75" hidden="1">
      <c r="A76" s="34"/>
      <c r="B76" s="7"/>
      <c r="C76" s="8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19" ht="12.75">
      <c r="A77" s="34"/>
      <c r="B77" s="7" t="s">
        <v>7</v>
      </c>
      <c r="C77" s="8">
        <f>52+38.5+45</f>
        <v>135.5</v>
      </c>
      <c r="D77" s="5"/>
      <c r="E77" s="5"/>
      <c r="G77" s="5"/>
      <c r="H77" s="5"/>
      <c r="L77" s="5"/>
      <c r="M77" s="5"/>
      <c r="N77" s="5"/>
      <c r="O77" s="5"/>
      <c r="P77" s="5"/>
      <c r="Q77" s="5"/>
      <c r="R77" s="5"/>
      <c r="S77" s="5"/>
    </row>
    <row r="78" spans="1:19" ht="12.75" hidden="1">
      <c r="A78" s="34"/>
      <c r="B78" s="28"/>
      <c r="C78" s="8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19" ht="12.75">
      <c r="A79" s="31" t="s">
        <v>21</v>
      </c>
      <c r="B79" s="32" t="s">
        <v>81</v>
      </c>
      <c r="C79" s="33">
        <v>185.3</v>
      </c>
      <c r="D79" s="5"/>
      <c r="E79" s="5"/>
      <c r="F79" s="10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1:19" ht="12.75">
      <c r="A80" s="36" t="s">
        <v>83</v>
      </c>
      <c r="B80" s="36"/>
      <c r="C80" s="39">
        <f>C54+C2</f>
        <v>14144.550000000003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1:19" ht="12.75">
      <c r="A81" s="17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1:19" ht="12.75">
      <c r="A82" s="17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1:19" ht="12.75">
      <c r="A83" s="17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1:19" ht="12.75">
      <c r="A84" s="17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1:19" ht="12.75">
      <c r="A85" s="17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1:19" ht="12.75">
      <c r="A86" s="17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1:19" ht="12.75">
      <c r="A87" s="17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1:19" ht="12.75">
      <c r="A88" s="17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1:19" ht="12.75">
      <c r="A89" s="17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1:19" ht="12.75">
      <c r="A90" s="17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1:19" ht="12.75">
      <c r="A91" s="17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1:19" ht="12.75">
      <c r="A92" s="17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1:19" ht="12.75">
      <c r="A93" s="17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1:19" ht="12.75">
      <c r="A94" s="17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1:19" ht="12.75">
      <c r="A95" s="17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1:19" ht="12.75">
      <c r="A96" s="17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1:19" ht="12.75">
      <c r="A97" s="17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</row>
    <row r="98" spans="1:19" ht="12.75">
      <c r="A98" s="17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</row>
    <row r="99" spans="1:19" ht="12.75">
      <c r="A99" s="17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</row>
    <row r="100" spans="1:19" ht="12.75">
      <c r="A100" s="17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</row>
    <row r="101" spans="1:19" ht="12.75">
      <c r="A101" s="17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</row>
    <row r="102" spans="1:19" ht="12.75">
      <c r="A102" s="17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spans="1:19" ht="12.75">
      <c r="A103" s="17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1:19" ht="12.75">
      <c r="A104" s="17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1:19" ht="12.75">
      <c r="A105" s="17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1:19" ht="12.75">
      <c r="A106" s="17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1:19" ht="12.75">
      <c r="A107" s="17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1:19" ht="12.75">
      <c r="A108" s="17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</row>
    <row r="109" spans="1:19" ht="12.75">
      <c r="A109" s="17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</row>
    <row r="110" spans="1:19" ht="12.75">
      <c r="A110" s="17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</row>
    <row r="111" spans="1:19" ht="12.75">
      <c r="A111" s="17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</row>
    <row r="112" spans="1:19" ht="12.75">
      <c r="A112" s="17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</row>
    <row r="113" spans="1:19" ht="12.75">
      <c r="A113" s="17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</row>
    <row r="114" spans="1:19" ht="12.75">
      <c r="A114" s="17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</row>
    <row r="115" spans="1:19" ht="12.75">
      <c r="A115" s="17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</row>
    <row r="116" spans="1:19" ht="12.75">
      <c r="A116" s="17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</row>
    <row r="117" spans="1:19" ht="12.75">
      <c r="A117" s="17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</row>
    <row r="118" spans="1:19" ht="12.75">
      <c r="A118" s="17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</row>
    <row r="119" spans="1:19" ht="12.75">
      <c r="A119" s="17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</row>
    <row r="120" spans="1:19" ht="12.75">
      <c r="A120" s="17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</row>
    <row r="121" spans="1:19" ht="12.75">
      <c r="A121" s="17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</row>
    <row r="122" spans="1:19" ht="12.75">
      <c r="A122" s="17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3" spans="1:19" ht="12.75">
      <c r="A123" s="17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</row>
    <row r="124" spans="1:19" ht="12.75">
      <c r="A124" s="17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</row>
    <row r="125" spans="1:19" ht="12.75">
      <c r="A125" s="17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</row>
    <row r="126" spans="1:19" ht="12.75">
      <c r="A126" s="17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</row>
    <row r="127" spans="1:19" ht="12.75">
      <c r="A127" s="17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</row>
    <row r="128" spans="1:19" ht="12.75">
      <c r="A128" s="17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</row>
    <row r="129" spans="1:19" ht="12.75">
      <c r="A129" s="17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</row>
    <row r="130" spans="1:19" ht="12.75">
      <c r="A130" s="17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</row>
    <row r="131" spans="1:19" ht="12.75">
      <c r="A131" s="17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</row>
    <row r="132" spans="1:19" ht="12.75">
      <c r="A132" s="17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</row>
    <row r="133" spans="1:19" ht="12.75">
      <c r="A133" s="17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</row>
    <row r="134" spans="1:19" ht="12.75">
      <c r="A134" s="17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</row>
    <row r="135" spans="1:19" ht="12.75">
      <c r="A135" s="17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</row>
    <row r="136" spans="1:19" ht="12.75">
      <c r="A136" s="17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</row>
    <row r="137" spans="1:19" ht="12.75">
      <c r="A137" s="17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</row>
    <row r="138" spans="1:19" ht="12.75">
      <c r="A138" s="17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</row>
    <row r="139" spans="1:19" ht="12.75">
      <c r="A139" s="17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</row>
    <row r="140" spans="1:19" ht="12.75">
      <c r="A140" s="17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</row>
    <row r="141" spans="1:19" ht="12.75">
      <c r="A141" s="17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</row>
    <row r="142" spans="1:19" ht="12.75">
      <c r="A142" s="17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</row>
    <row r="143" spans="1:19" ht="12.75">
      <c r="A143" s="17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</row>
    <row r="144" spans="1:19" ht="12.75">
      <c r="A144" s="17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</row>
    <row r="145" spans="1:19" ht="12.75">
      <c r="A145" s="17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</row>
    <row r="146" spans="1:19" ht="12.75">
      <c r="A146" s="17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</row>
    <row r="147" spans="1:19" ht="12.75">
      <c r="A147" s="17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</row>
    <row r="148" spans="1:19" ht="12.75">
      <c r="A148" s="17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</row>
    <row r="149" spans="1:19" ht="12.75">
      <c r="A149" s="17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</row>
    <row r="150" spans="1:19" ht="12.75">
      <c r="A150" s="17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</row>
    <row r="151" spans="1:19" ht="12.75">
      <c r="A151" s="17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</row>
    <row r="152" spans="1:19" ht="12.75">
      <c r="A152" s="17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</row>
    <row r="153" spans="1:19" ht="12.75">
      <c r="A153" s="17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</row>
    <row r="154" spans="1:19" ht="12.75">
      <c r="A154" s="17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</row>
    <row r="155" spans="1:19" ht="12.75">
      <c r="A155" s="17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</row>
    <row r="156" spans="1:19" ht="12.75">
      <c r="A156" s="17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</row>
    <row r="157" spans="1:19" ht="12.75">
      <c r="A157" s="17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</row>
    <row r="158" spans="1:19" ht="12.75">
      <c r="A158" s="17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</row>
    <row r="159" spans="1:19" ht="12.75">
      <c r="A159" s="17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</row>
    <row r="160" spans="1:19" ht="12.75">
      <c r="A160" s="17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</row>
    <row r="161" spans="1:19" ht="12.75">
      <c r="A161" s="17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</row>
    <row r="162" spans="1:19" ht="12.75">
      <c r="A162" s="17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</row>
    <row r="163" spans="1:19" ht="12.75">
      <c r="A163" s="17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</row>
    <row r="164" spans="1:19" ht="12.75">
      <c r="A164" s="17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</row>
    <row r="165" spans="1:19" ht="12.75">
      <c r="A165" s="17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</row>
    <row r="166" spans="1:19" ht="12.75">
      <c r="A166" s="17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</row>
    <row r="167" spans="1:19" ht="12.75">
      <c r="A167" s="17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</row>
    <row r="168" spans="1:19" ht="12.75">
      <c r="A168" s="17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</row>
    <row r="169" spans="1:19" ht="12.75">
      <c r="A169" s="17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</row>
    <row r="170" spans="1:19" ht="12.75">
      <c r="A170" s="17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</row>
    <row r="171" spans="1:19" ht="12.75">
      <c r="A171" s="17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</row>
    <row r="172" spans="1:19" ht="12.75">
      <c r="A172" s="17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</row>
    <row r="173" spans="1:19" ht="12.75">
      <c r="A173" s="17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</row>
    <row r="174" spans="1:19" ht="12.75">
      <c r="A174" s="17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</row>
    <row r="175" spans="1:19" ht="12.75">
      <c r="A175" s="17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</row>
    <row r="176" spans="1:19" ht="12.75">
      <c r="A176" s="17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</row>
    <row r="177" spans="1:19" ht="12.75">
      <c r="A177" s="17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</row>
    <row r="178" spans="1:19" ht="12.75">
      <c r="A178" s="17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</row>
    <row r="179" spans="1:19" ht="12.75">
      <c r="A179" s="17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</row>
    <row r="180" spans="1:19" ht="12.75">
      <c r="A180" s="17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</row>
    <row r="181" spans="1:19" ht="12.75">
      <c r="A181" s="17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</row>
    <row r="182" spans="1:19" ht="12.75">
      <c r="A182" s="17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</row>
    <row r="183" spans="1:19" ht="12.75">
      <c r="A183" s="17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</row>
    <row r="184" spans="1:19" ht="12.75">
      <c r="A184" s="17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</row>
    <row r="185" spans="1:19" ht="12.75">
      <c r="A185" s="17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</row>
    <row r="186" spans="1:19" ht="12.75">
      <c r="A186" s="17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</row>
    <row r="187" spans="1:19" ht="12.75">
      <c r="A187" s="17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</row>
    <row r="188" spans="1:19" ht="12.75">
      <c r="A188" s="17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</row>
    <row r="189" spans="1:19" ht="12.75">
      <c r="A189" s="17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</row>
    <row r="190" spans="1:19" ht="12.75">
      <c r="A190" s="17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</row>
    <row r="191" spans="1:19" ht="12.75">
      <c r="A191" s="17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</row>
    <row r="192" spans="1:19" ht="12.75">
      <c r="A192" s="17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</row>
    <row r="193" spans="1:19" ht="12.75">
      <c r="A193" s="17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</row>
    <row r="194" spans="1:19" ht="12.75">
      <c r="A194" s="17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</row>
    <row r="195" spans="1:19" ht="12.75">
      <c r="A195" s="17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</row>
    <row r="196" spans="1:19" ht="12.75">
      <c r="A196" s="17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</row>
    <row r="197" spans="1:19" ht="12.75">
      <c r="A197" s="17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</row>
    <row r="198" spans="1:19" ht="12.75">
      <c r="A198" s="17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</row>
    <row r="199" spans="1:19" ht="12.75">
      <c r="A199" s="17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</row>
    <row r="200" spans="1:19" ht="12.75">
      <c r="A200" s="17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</row>
    <row r="201" spans="1:19" ht="12.75">
      <c r="A201" s="17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</row>
    <row r="202" spans="1:19" ht="12.75">
      <c r="A202" s="17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</row>
    <row r="203" spans="1:19" ht="12.75">
      <c r="A203" s="17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</row>
    <row r="204" spans="1:19" ht="12.75">
      <c r="A204" s="17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</row>
    <row r="205" spans="1:19" ht="12.75">
      <c r="A205" s="17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</row>
    <row r="206" spans="1:19" ht="12.75">
      <c r="A206" s="17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</row>
    <row r="207" spans="1:19" ht="12.75">
      <c r="A207" s="17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</row>
    <row r="208" spans="1:19" ht="12.75">
      <c r="A208" s="17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</row>
    <row r="209" spans="1:19" ht="12.75">
      <c r="A209" s="17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</row>
    <row r="210" spans="1:19" ht="12.75">
      <c r="A210" s="17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</row>
    <row r="211" spans="1:19" ht="12.75">
      <c r="A211" s="17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</row>
    <row r="212" spans="1:19" ht="12.75">
      <c r="A212" s="17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</row>
    <row r="213" spans="1:19" ht="12.75">
      <c r="A213" s="17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</row>
    <row r="214" spans="1:19" ht="12.75">
      <c r="A214" s="17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</row>
    <row r="215" spans="1:19" ht="12.75">
      <c r="A215" s="17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</row>
    <row r="216" spans="1:19" ht="12.75">
      <c r="A216" s="17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</row>
    <row r="217" spans="1:19" ht="12.75">
      <c r="A217" s="17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</row>
    <row r="218" spans="1:19" ht="12.75">
      <c r="A218" s="17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</row>
    <row r="219" spans="1:19" ht="12.75">
      <c r="A219" s="17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</row>
    <row r="220" spans="1:19" ht="12.75">
      <c r="A220" s="17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</row>
    <row r="221" spans="1:19" ht="12.75">
      <c r="A221" s="17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</row>
    <row r="222" spans="1:19" ht="12.75">
      <c r="A222" s="17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</row>
    <row r="223" spans="1:19" ht="12.75">
      <c r="A223" s="17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</row>
    <row r="224" spans="1:19" ht="12.75">
      <c r="A224" s="17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</row>
  </sheetData>
  <sheetProtection selectLockedCells="1" selectUnlockedCells="1"/>
  <mergeCells count="1">
    <mergeCell ref="A80:B80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39.421875" style="0" customWidth="1"/>
  </cols>
  <sheetData>
    <row r="1" spans="1:2" ht="56.25" customHeight="1">
      <c r="A1" s="29" t="s">
        <v>82</v>
      </c>
      <c r="B1" s="30">
        <v>348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zampub</cp:lastModifiedBy>
  <cp:lastPrinted>2020-01-22T08:09:52Z</cp:lastPrinted>
  <dcterms:modified xsi:type="dcterms:W3CDTF">2020-02-25T12:40:38Z</dcterms:modified>
  <cp:category/>
  <cp:version/>
  <cp:contentType/>
  <cp:contentStatus/>
</cp:coreProperties>
</file>